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9390" windowHeight="2775" activeTab="1"/>
  </bookViews>
  <sheets>
    <sheet name="Presentación" sheetId="6" r:id="rId1"/>
    <sheet name="Nomenclatura" sheetId="4" r:id="rId2"/>
    <sheet name="Iteraciones" sheetId="5" r:id="rId3"/>
  </sheets>
  <definedNames>
    <definedName name="solver_adj" localSheetId="2" hidden="1">Iteraciones!$C$12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100</definedName>
    <definedName name="solver_lhs1" localSheetId="2" hidden="1">Iteraciones!$G$70</definedName>
    <definedName name="solver_lin" localSheetId="2" hidden="1">2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Iteraciones!$C$18</definedName>
    <definedName name="solver_pre" localSheetId="2" hidden="1">0.000001</definedName>
    <definedName name="solver_rbv" localSheetId="2" hidden="1">1</definedName>
    <definedName name="solver_rel1" localSheetId="2" hidden="1">2</definedName>
    <definedName name="solver_rhs1" localSheetId="2" hidden="1">0</definedName>
    <definedName name="solver_rlx" localSheetId="2" hidden="1">1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100</definedName>
    <definedName name="solver_tol" localSheetId="2" hidden="1">0.05</definedName>
    <definedName name="solver_typ" localSheetId="2" hidden="1">3</definedName>
    <definedName name="solver_val" localSheetId="2" hidden="1">0</definedName>
    <definedName name="solver_ver" localSheetId="2" hidden="1">3</definedName>
  </definedNames>
  <calcPr calcId="124519" iterate="1"/>
</workbook>
</file>

<file path=xl/calcChain.xml><?xml version="1.0" encoding="utf-8"?>
<calcChain xmlns="http://schemas.openxmlformats.org/spreadsheetml/2006/main">
  <c r="C13" i="5"/>
  <c r="C14" s="1"/>
  <c r="C17" s="1"/>
  <c r="C18" s="1"/>
  <c r="G69"/>
  <c r="B67"/>
  <c r="G70" s="1"/>
  <c r="C37"/>
  <c r="C39" s="1"/>
  <c r="E32"/>
  <c r="B32"/>
  <c r="C38" s="1"/>
  <c r="C40" s="1"/>
  <c r="C18" i="4" l="1"/>
  <c r="C17"/>
  <c r="C16"/>
  <c r="F37" i="5" l="1"/>
  <c r="F38"/>
  <c r="F39"/>
  <c r="F40"/>
</calcChain>
</file>

<file path=xl/comments1.xml><?xml version="1.0" encoding="utf-8"?>
<comments xmlns="http://schemas.openxmlformats.org/spreadsheetml/2006/main">
  <authors>
    <author>JLLC</author>
  </authors>
  <commentList>
    <comment ref="C12" authorId="0">
      <text>
        <r>
          <rPr>
            <sz val="10"/>
            <color indexed="81"/>
            <rFont val="Cambria"/>
            <family val="1"/>
            <scheme val="major"/>
          </rPr>
          <t>Estimado inicial</t>
        </r>
        <r>
          <rPr>
            <sz val="10"/>
            <color indexed="81"/>
            <rFont val="Tahoma"/>
            <family val="2"/>
          </rPr>
          <t xml:space="preserve"> </t>
        </r>
      </text>
    </comment>
    <comment ref="C13" authorId="0">
      <text>
        <r>
          <rPr>
            <sz val="10"/>
            <color indexed="81"/>
            <rFont val="Cambria"/>
            <family val="1"/>
            <scheme val="major"/>
          </rPr>
          <t>Temperatura reducida</t>
        </r>
      </text>
    </comment>
    <comment ref="C14" authorId="0">
      <text>
        <r>
          <rPr>
            <sz val="10"/>
            <color indexed="81"/>
            <rFont val="Cambria"/>
            <family val="1"/>
            <scheme val="major"/>
          </rPr>
          <t>tau</t>
        </r>
      </text>
    </comment>
    <comment ref="C16" authorId="0">
      <text>
        <r>
          <rPr>
            <sz val="10"/>
            <color indexed="81"/>
            <rFont val="Cambria"/>
            <family val="1"/>
            <scheme val="major"/>
          </rPr>
          <t>Dato del problema</t>
        </r>
      </text>
    </comment>
    <comment ref="C17" authorId="0">
      <text>
        <r>
          <rPr>
            <sz val="10"/>
            <color indexed="81"/>
            <rFont val="Cambria"/>
            <family val="1"/>
            <scheme val="major"/>
          </rPr>
          <t>Debe programar la ecuación de Wagner</t>
        </r>
      </text>
    </comment>
    <comment ref="C18" authorId="0">
      <text>
        <r>
          <rPr>
            <b/>
            <sz val="10"/>
            <color indexed="81"/>
            <rFont val="Cambria"/>
            <family val="1"/>
            <scheme val="major"/>
          </rPr>
          <t>Función objetivo</t>
        </r>
      </text>
    </comment>
    <comment ref="F35" authorId="0">
      <text>
        <r>
          <rPr>
            <b/>
            <sz val="10"/>
            <color indexed="81"/>
            <rFont val="Cambria"/>
            <family val="1"/>
            <scheme val="major"/>
          </rPr>
          <t xml:space="preserve">No itera: </t>
        </r>
        <r>
          <rPr>
            <sz val="10"/>
            <color indexed="81"/>
            <rFont val="Cambria"/>
            <family val="1"/>
            <scheme val="major"/>
          </rPr>
          <t xml:space="preserve">para no calcular
</t>
        </r>
        <r>
          <rPr>
            <b/>
            <sz val="10"/>
            <color indexed="81"/>
            <rFont val="Cambria"/>
            <family val="1"/>
            <scheme val="major"/>
          </rPr>
          <t xml:space="preserve">Iterar: </t>
        </r>
        <r>
          <rPr>
            <sz val="10"/>
            <color indexed="81"/>
            <rFont val="Cambria"/>
            <family val="1"/>
            <scheme val="major"/>
          </rPr>
          <t>para comenzar los cálculos</t>
        </r>
      </text>
    </comment>
    <comment ref="F36" authorId="0">
      <text>
        <r>
          <rPr>
            <sz val="10"/>
            <color indexed="81"/>
            <rFont val="Cambria"/>
            <family val="1"/>
            <scheme val="major"/>
          </rPr>
          <t>Estimado inicial</t>
        </r>
        <r>
          <rPr>
            <sz val="10"/>
            <color indexed="81"/>
            <rFont val="Tahoma"/>
            <family val="2"/>
          </rPr>
          <t xml:space="preserve"> </t>
        </r>
      </text>
    </comment>
    <comment ref="F37" authorId="0">
      <text>
        <r>
          <rPr>
            <sz val="10"/>
            <color indexed="81"/>
            <rFont val="Cambria"/>
            <family val="1"/>
            <scheme val="major"/>
          </rPr>
          <t>=SI(F30="Iterar",F33,1/RAIZ(F31))</t>
        </r>
      </text>
    </comment>
    <comment ref="C38" authorId="0">
      <text>
        <r>
          <rPr>
            <sz val="10"/>
            <color indexed="81"/>
            <rFont val="Cambria"/>
            <family val="1"/>
            <scheme val="major"/>
          </rPr>
          <t>Ecuación 2</t>
        </r>
      </text>
    </comment>
    <comment ref="F38" authorId="0">
      <text>
        <r>
          <rPr>
            <sz val="10"/>
            <color indexed="81"/>
            <rFont val="Cambria"/>
            <family val="1"/>
            <scheme val="major"/>
          </rPr>
          <t>Ecuación 2</t>
        </r>
      </text>
    </comment>
    <comment ref="D69" authorId="0">
      <text>
        <r>
          <rPr>
            <sz val="10"/>
            <color indexed="81"/>
            <rFont val="Cambria"/>
            <family val="1"/>
            <scheme val="major"/>
          </rPr>
          <t>Estimados iniciales</t>
        </r>
      </text>
    </comment>
  </commentList>
</comments>
</file>

<file path=xl/sharedStrings.xml><?xml version="1.0" encoding="utf-8"?>
<sst xmlns="http://schemas.openxmlformats.org/spreadsheetml/2006/main" count="54" uniqueCount="34">
  <si>
    <r>
      <t>T</t>
    </r>
    <r>
      <rPr>
        <b/>
        <sz val="10"/>
        <color theme="3"/>
        <rFont val="Cambria"/>
        <family val="1"/>
        <scheme val="major"/>
      </rPr>
      <t xml:space="preserve"> / K</t>
    </r>
  </si>
  <si>
    <r>
      <t>R / bar l mol</t>
    </r>
    <r>
      <rPr>
        <b/>
        <vertAlign val="superscript"/>
        <sz val="10"/>
        <color theme="3"/>
        <rFont val="Cambria"/>
        <family val="1"/>
        <scheme val="major"/>
      </rPr>
      <t>-1</t>
    </r>
    <r>
      <rPr>
        <b/>
        <sz val="10"/>
        <color theme="3"/>
        <rFont val="Cambria"/>
        <family val="1"/>
        <scheme val="major"/>
      </rPr>
      <t xml:space="preserve"> K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</si>
  <si>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r>
      <t>p</t>
    </r>
    <r>
      <rPr>
        <b/>
        <sz val="10"/>
        <color theme="3"/>
        <rFont val="Cambria"/>
        <family val="1"/>
        <scheme val="major"/>
      </rPr>
      <t xml:space="preserve"> / bar</t>
    </r>
  </si>
  <si>
    <r>
      <rPr>
        <b/>
        <sz val="10"/>
        <color theme="3"/>
        <rFont val="Cambria"/>
        <family val="1"/>
        <scheme val="major"/>
      </rPr>
      <t>v / l mol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</si>
  <si>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r>
      <t>B / l mol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</si>
  <si>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t>A</t>
  </si>
  <si>
    <t>B</t>
  </si>
  <si>
    <t>C</t>
  </si>
  <si>
    <t>1-butanol</t>
  </si>
  <si>
    <t>1-pentanol</t>
  </si>
  <si>
    <t>tolueno</t>
  </si>
  <si>
    <r>
      <t>p</t>
    </r>
    <r>
      <rPr>
        <b/>
        <i/>
        <vertAlign val="superscript"/>
        <sz val="10"/>
        <color theme="3"/>
        <rFont val="Cambria"/>
        <family val="1"/>
        <scheme val="major"/>
      </rPr>
      <t>s</t>
    </r>
    <r>
      <rPr>
        <b/>
        <i/>
        <vertAlign val="subscript"/>
        <sz val="10"/>
        <color theme="3"/>
        <rFont val="Cambria"/>
        <family val="1"/>
        <scheme val="major"/>
      </rPr>
      <t>i</t>
    </r>
    <r>
      <rPr>
        <b/>
        <sz val="10"/>
        <color theme="3"/>
        <rFont val="Cambria"/>
        <family val="1"/>
        <scheme val="major"/>
      </rPr>
      <t xml:space="preserve"> / bar</t>
    </r>
  </si>
  <si>
    <t>EXP(B22-C22/(C28+D22))</t>
  </si>
  <si>
    <t>Código de colores</t>
  </si>
  <si>
    <r>
      <t>p</t>
    </r>
    <r>
      <rPr>
        <b/>
        <i/>
        <vertAlign val="subscript"/>
        <sz val="10"/>
        <color theme="3"/>
        <rFont val="Cambria"/>
        <family val="1"/>
        <scheme val="major"/>
      </rPr>
      <t>c</t>
    </r>
    <r>
      <rPr>
        <b/>
        <sz val="10"/>
        <color theme="3"/>
        <rFont val="Cambria"/>
        <family val="1"/>
        <scheme val="major"/>
      </rPr>
      <t xml:space="preserve"> / bar</t>
    </r>
  </si>
  <si>
    <r>
      <t>T</t>
    </r>
    <r>
      <rPr>
        <b/>
        <i/>
        <vertAlign val="subscript"/>
        <sz val="10"/>
        <color theme="3"/>
        <rFont val="Cambria"/>
        <family val="1"/>
        <scheme val="major"/>
      </rPr>
      <t>c</t>
    </r>
    <r>
      <rPr>
        <b/>
        <sz val="10"/>
        <color theme="3"/>
        <rFont val="Cambria"/>
        <family val="1"/>
        <scheme val="major"/>
      </rPr>
      <t xml:space="preserve"> / K</t>
    </r>
  </si>
  <si>
    <t>D</t>
  </si>
  <si>
    <t>etanol</t>
  </si>
  <si>
    <r>
      <t>T</t>
    </r>
    <r>
      <rPr>
        <b/>
        <i/>
        <vertAlign val="subscript"/>
        <sz val="10"/>
        <color theme="3"/>
        <rFont val="Cambria"/>
        <family val="1"/>
        <scheme val="major"/>
      </rPr>
      <t>r</t>
    </r>
  </si>
  <si>
    <t>t</t>
  </si>
  <si>
    <r>
      <t>p</t>
    </r>
    <r>
      <rPr>
        <b/>
        <vertAlign val="subscript"/>
        <sz val="10"/>
        <color theme="3"/>
        <rFont val="Cambria"/>
        <family val="1"/>
        <scheme val="major"/>
      </rPr>
      <t>Wagner</t>
    </r>
    <r>
      <rPr>
        <b/>
        <sz val="10"/>
        <color theme="3"/>
        <rFont val="Cambria"/>
        <family val="1"/>
        <scheme val="major"/>
      </rPr>
      <t xml:space="preserve"> / bar</t>
    </r>
  </si>
  <si>
    <t>Diferencia</t>
  </si>
  <si>
    <t>f</t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</si>
  <si>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inicial</t>
    </r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</si>
  <si>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inicial</t>
    </r>
    <r>
      <rPr>
        <b/>
        <i/>
        <vertAlign val="superscript"/>
        <sz val="10"/>
        <color theme="3"/>
        <rFont val="Cambria"/>
        <family val="1"/>
        <scheme val="major"/>
      </rPr>
      <t>-1/2</t>
    </r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</si>
  <si>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Colebrook</t>
    </r>
    <r>
      <rPr>
        <b/>
        <i/>
        <vertAlign val="superscript"/>
        <sz val="10"/>
        <color theme="3"/>
        <rFont val="Cambria"/>
        <family val="1"/>
        <scheme val="major"/>
      </rPr>
      <t>-1/2</t>
    </r>
  </si>
  <si>
    <t>Bandera</t>
  </si>
  <si>
    <t>No Iterar</t>
  </si>
  <si>
    <t>Error</t>
  </si>
  <si>
    <t>Función objetivo 1</t>
  </si>
  <si>
    <t>NRE</t>
  </si>
  <si>
    <t>Función objetivo 2</t>
  </si>
  <si>
    <r>
      <rPr>
        <b/>
        <i/>
        <sz val="10"/>
        <color theme="3"/>
        <rFont val="Symbol"/>
        <family val="1"/>
        <charset val="2"/>
      </rPr>
      <t>e</t>
    </r>
    <r>
      <rPr>
        <b/>
        <i/>
        <sz val="10"/>
        <color theme="3"/>
        <rFont val="Cambria"/>
        <family val="1"/>
        <scheme val="major"/>
      </rPr>
      <t>/D</t>
    </r>
  </si>
  <si>
    <r>
      <t>N</t>
    </r>
    <r>
      <rPr>
        <b/>
        <vertAlign val="subscript"/>
        <sz val="10"/>
        <color theme="3"/>
        <rFont val="Cambria"/>
        <family val="1"/>
        <scheme val="major"/>
      </rPr>
      <t>Re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</si>
</sst>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0"/>
    <numFmt numFmtId="167" formatCode="#,##0.0"/>
    <numFmt numFmtId="168" formatCode="0.0000"/>
    <numFmt numFmtId="169" formatCode="0.E+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3"/>
      <name val="Cambria"/>
      <family val="1"/>
      <scheme val="major"/>
    </font>
    <font>
      <b/>
      <sz val="10"/>
      <color theme="3"/>
      <name val="Cambria"/>
      <family val="1"/>
      <scheme val="major"/>
    </font>
    <font>
      <sz val="10"/>
      <name val="Cambria"/>
      <family val="1"/>
      <scheme val="major"/>
    </font>
    <font>
      <b/>
      <vertAlign val="superscript"/>
      <sz val="10"/>
      <color theme="3"/>
      <name val="Cambria"/>
      <family val="1"/>
      <scheme val="major"/>
    </font>
    <font>
      <sz val="11"/>
      <color rgb="FF000000"/>
      <name val="Cambria"/>
      <family val="1"/>
    </font>
    <font>
      <b/>
      <sz val="10"/>
      <name val="Cambria"/>
      <family val="1"/>
      <scheme val="major"/>
    </font>
    <font>
      <b/>
      <i/>
      <vertAlign val="superscript"/>
      <sz val="10"/>
      <color theme="3"/>
      <name val="Cambria"/>
      <family val="1"/>
      <scheme val="major"/>
    </font>
    <font>
      <b/>
      <i/>
      <vertAlign val="subscript"/>
      <sz val="10"/>
      <color theme="3"/>
      <name val="Cambria"/>
      <family val="1"/>
      <scheme val="major"/>
    </font>
    <font>
      <sz val="10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i/>
      <sz val="10"/>
      <name val="Cambria"/>
      <family val="1"/>
      <scheme val="major"/>
    </font>
    <font>
      <b/>
      <i/>
      <sz val="10"/>
      <color theme="3"/>
      <name val="Symbol"/>
      <family val="1"/>
      <charset val="2"/>
    </font>
    <font>
      <b/>
      <i/>
      <sz val="10"/>
      <color indexed="12"/>
      <name val="Cambria"/>
      <family val="1"/>
      <scheme val="major"/>
    </font>
    <font>
      <b/>
      <vertAlign val="subscript"/>
      <sz val="10"/>
      <color theme="3"/>
      <name val="Cambria"/>
      <family val="1"/>
      <scheme val="major"/>
    </font>
    <font>
      <sz val="10"/>
      <color indexed="81"/>
      <name val="Cambria"/>
      <family val="1"/>
      <scheme val="major"/>
    </font>
    <font>
      <sz val="10"/>
      <color indexed="81"/>
      <name val="Tahoma"/>
      <family val="2"/>
    </font>
    <font>
      <b/>
      <sz val="10"/>
      <color indexed="81"/>
      <name val="Cambria"/>
      <family val="1"/>
      <scheme val="major"/>
    </font>
    <font>
      <b/>
      <i/>
      <sz val="16"/>
      <color theme="3"/>
      <name val="Cambria"/>
      <family val="1"/>
      <scheme val="major"/>
    </font>
    <font>
      <sz val="16"/>
      <name val="Cambria"/>
      <family val="1"/>
      <scheme val="major"/>
    </font>
    <font>
      <sz val="16"/>
      <name val="Arial"/>
      <family val="2"/>
    </font>
    <font>
      <b/>
      <sz val="16"/>
      <color theme="3"/>
      <name val="Cambria"/>
      <family val="1"/>
      <scheme val="major"/>
    </font>
    <font>
      <b/>
      <i/>
      <sz val="10"/>
      <color rgb="FF1F497D"/>
      <name val="Cambria"/>
      <family val="1"/>
    </font>
    <font>
      <sz val="10"/>
      <name val="Cambria"/>
      <family val="1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C5D9F1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1" fillId="0" borderId="0" xfId="1"/>
    <xf numFmtId="0" fontId="3" fillId="0" borderId="1" xfId="1" applyFont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6" fillId="0" borderId="0" xfId="1" applyFont="1"/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167" fontId="10" fillId="0" borderId="0" xfId="1" applyNumberFormat="1" applyFont="1" applyAlignment="1">
      <alignment horizontal="left"/>
    </xf>
    <xf numFmtId="0" fontId="11" fillId="0" borderId="0" xfId="1" applyFont="1"/>
    <xf numFmtId="0" fontId="12" fillId="0" borderId="0" xfId="1" applyFont="1"/>
    <xf numFmtId="0" fontId="6" fillId="0" borderId="0" xfId="1" applyFont="1" applyAlignment="1">
      <alignment horizontal="left"/>
    </xf>
    <xf numFmtId="0" fontId="2" fillId="0" borderId="1" xfId="1" applyFont="1" applyBorder="1"/>
    <xf numFmtId="0" fontId="4" fillId="0" borderId="1" xfId="1" applyFont="1" applyBorder="1"/>
    <xf numFmtId="0" fontId="3" fillId="0" borderId="1" xfId="1" applyFont="1" applyBorder="1"/>
    <xf numFmtId="0" fontId="4" fillId="0" borderId="0" xfId="1" applyFont="1"/>
    <xf numFmtId="168" fontId="4" fillId="3" borderId="1" xfId="1" applyNumberFormat="1" applyFont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3" fillId="0" borderId="1" xfId="1" applyFont="1" applyFill="1" applyBorder="1"/>
    <xf numFmtId="2" fontId="4" fillId="4" borderId="1" xfId="1" applyNumberFormat="1" applyFont="1" applyFill="1" applyBorder="1" applyAlignment="1">
      <alignment horizontal="center"/>
    </xf>
    <xf numFmtId="2" fontId="4" fillId="5" borderId="1" xfId="1" applyNumberFormat="1" applyFont="1" applyFill="1" applyBorder="1" applyAlignment="1">
      <alignment horizontal="center"/>
    </xf>
    <xf numFmtId="0" fontId="21" fillId="0" borderId="0" xfId="1" applyFont="1"/>
    <xf numFmtId="2" fontId="4" fillId="4" borderId="1" xfId="1" applyNumberFormat="1" applyFont="1" applyFill="1" applyBorder="1" applyAlignment="1">
      <alignment horizontal="center" vertical="center"/>
    </xf>
    <xf numFmtId="168" fontId="4" fillId="3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9" fillId="0" borderId="0" xfId="1" applyFont="1" applyFill="1" applyBorder="1" applyAlignment="1">
      <alignment horizontal="center"/>
    </xf>
    <xf numFmtId="169" fontId="20" fillId="0" borderId="0" xfId="1" applyNumberFormat="1" applyFont="1" applyFill="1" applyBorder="1" applyAlignment="1">
      <alignment horizontal="center"/>
    </xf>
    <xf numFmtId="0" fontId="21" fillId="0" borderId="0" xfId="1" applyFont="1" applyFill="1"/>
    <xf numFmtId="0" fontId="22" fillId="0" borderId="0" xfId="1" applyFont="1" applyFill="1" applyBorder="1" applyAlignment="1">
      <alignment horizontal="center"/>
    </xf>
    <xf numFmtId="0" fontId="0" fillId="0" borderId="0" xfId="0" applyFill="1"/>
    <xf numFmtId="0" fontId="23" fillId="0" borderId="1" xfId="0" applyFont="1" applyBorder="1" applyAlignment="1">
      <alignment horizontal="center"/>
    </xf>
    <xf numFmtId="165" fontId="24" fillId="6" borderId="1" xfId="0" applyNumberFormat="1" applyFont="1" applyFill="1" applyBorder="1" applyAlignment="1">
      <alignment horizontal="center"/>
    </xf>
    <xf numFmtId="11" fontId="24" fillId="7" borderId="1" xfId="0" applyNumberFormat="1" applyFont="1" applyFill="1" applyBorder="1" applyAlignment="1">
      <alignment horizontal="center"/>
    </xf>
    <xf numFmtId="0" fontId="3" fillId="0" borderId="0" xfId="1" applyFont="1" applyFill="1" applyBorder="1"/>
    <xf numFmtId="0" fontId="4" fillId="0" borderId="0" xfId="1" applyFont="1" applyFill="1" applyBorder="1" applyAlignment="1">
      <alignment horizontal="center"/>
    </xf>
    <xf numFmtId="169" fontId="4" fillId="2" borderId="1" xfId="1" applyNumberFormat="1" applyFont="1" applyFill="1" applyBorder="1" applyAlignment="1">
      <alignment horizontal="center"/>
    </xf>
    <xf numFmtId="0" fontId="1" fillId="0" borderId="0" xfId="1" applyFont="1"/>
    <xf numFmtId="0" fontId="2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image" Target="../media/image12.emf"/><Relationship Id="rId7" Type="http://schemas.openxmlformats.org/officeDocument/2006/relationships/image" Target="../media/image16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5" Type="http://schemas.openxmlformats.org/officeDocument/2006/relationships/image" Target="../media/image14.emf"/><Relationship Id="rId10" Type="http://schemas.openxmlformats.org/officeDocument/2006/relationships/image" Target="../media/image19.emf"/><Relationship Id="rId4" Type="http://schemas.openxmlformats.org/officeDocument/2006/relationships/image" Target="../media/image13.emf"/><Relationship Id="rId9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228397</xdr:colOff>
      <xdr:row>0</xdr:row>
      <xdr:rowOff>92722</xdr:rowOff>
    </xdr:from>
    <xdr:to>
      <xdr:col>17</xdr:col>
      <xdr:colOff>278422</xdr:colOff>
      <xdr:row>17</xdr:row>
      <xdr:rowOff>153864</xdr:rowOff>
    </xdr:to>
    <xdr:sp macro="" textlink="">
      <xdr:nvSpPr>
        <xdr:cNvPr id="2" name="1 CuadroTexto"/>
        <xdr:cNvSpPr txBox="1"/>
      </xdr:nvSpPr>
      <xdr:spPr>
        <a:xfrm>
          <a:off x="228397" y="92722"/>
          <a:ext cx="13004025" cy="3299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2400" b="1">
              <a:latin typeface="+mj-lt"/>
            </a:rPr>
            <a:t>Ciclos</a:t>
          </a:r>
          <a:r>
            <a:rPr lang="es-ES" sz="2400" b="1" baseline="0">
              <a:latin typeface="+mj-lt"/>
            </a:rPr>
            <a:t> de Generación de Potencia en Excel</a:t>
          </a:r>
        </a:p>
        <a:p>
          <a:pPr algn="ctr"/>
          <a:r>
            <a:rPr lang="es-ES" sz="1800" i="1" baseline="0">
              <a:latin typeface="+mj-lt"/>
            </a:rPr>
            <a:t>Introducción</a:t>
          </a:r>
          <a:endParaRPr lang="es-ES" sz="1800" i="1">
            <a:latin typeface="+mj-lt"/>
          </a:endParaRPr>
        </a:p>
        <a:p>
          <a:endParaRPr lang="es-ES" sz="1800">
            <a:latin typeface="+mj-lt"/>
          </a:endParaRPr>
        </a:p>
        <a:p>
          <a:r>
            <a:rPr lang="es-ES" sz="1800" i="1" baseline="0">
              <a:latin typeface="+mj-lt"/>
            </a:rPr>
            <a:t>José Luis López Cervantes y Arturo Gracia Figueroa </a:t>
          </a:r>
          <a:endParaRPr lang="es-ES" sz="1800" baseline="0">
            <a:latin typeface="+mj-lt"/>
          </a:endParaRPr>
        </a:p>
        <a:p>
          <a:r>
            <a:rPr lang="es-ES" sz="1800" baseline="0">
              <a:latin typeface="+mj-lt"/>
            </a:rPr>
            <a:t>Agosto de 2020</a:t>
          </a:r>
        </a:p>
        <a:p>
          <a:endParaRPr lang="es-ES" sz="1800" baseline="0">
            <a:latin typeface="+mj-lt"/>
          </a:endParaRPr>
        </a:p>
        <a:p>
          <a:r>
            <a:rPr lang="es-ES" sz="1800" b="1" baseline="0">
              <a:latin typeface="+mj-lt"/>
            </a:rPr>
            <a:t>Temas:</a:t>
          </a:r>
        </a:p>
        <a:p>
          <a:r>
            <a:rPr lang="es-ES" sz="1800" baseline="0">
              <a:latin typeface="+mj-lt"/>
            </a:rPr>
            <a:t>Nomenclatura</a:t>
          </a:r>
        </a:p>
        <a:p>
          <a:r>
            <a:rPr lang="es-ES" sz="1800" baseline="0">
              <a:latin typeface="+mj-lt"/>
            </a:rPr>
            <a:t>Iteraciones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43132</xdr:colOff>
      <xdr:row>15</xdr:row>
      <xdr:rowOff>79075</xdr:rowOff>
    </xdr:from>
    <xdr:to>
      <xdr:col>3</xdr:col>
      <xdr:colOff>290782</xdr:colOff>
      <xdr:row>15</xdr:row>
      <xdr:rowOff>79075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 flipH="1">
          <a:off x="2624407" y="258415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0</xdr:colOff>
      <xdr:row>10</xdr:row>
      <xdr:rowOff>22860</xdr:rowOff>
    </xdr:from>
    <xdr:ext cx="4597028" cy="257699"/>
    <xdr:sp macro="" textlink="">
      <xdr:nvSpPr>
        <xdr:cNvPr id="12" name="11 CuadroTexto"/>
        <xdr:cNvSpPr txBox="1"/>
      </xdr:nvSpPr>
      <xdr:spPr>
        <a:xfrm>
          <a:off x="0" y="1661160"/>
          <a:ext cx="4597028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referencias relativas (B1) y absolutas  ($B$1)</a:t>
          </a:r>
          <a:endParaRPr lang="es-ES" sz="1100">
            <a:latin typeface="+mj-lt"/>
          </a:endParaRPr>
        </a:p>
      </xdr:txBody>
    </xdr:sp>
    <xdr:clientData/>
  </xdr:oneCellAnchor>
  <xdr:oneCellAnchor>
    <xdr:from>
      <xdr:col>0</xdr:col>
      <xdr:colOff>0</xdr:colOff>
      <xdr:row>18</xdr:row>
      <xdr:rowOff>121920</xdr:rowOff>
    </xdr:from>
    <xdr:ext cx="3388894" cy="257699"/>
    <xdr:sp macro="" textlink="">
      <xdr:nvSpPr>
        <xdr:cNvPr id="13" name="12 CuadroTexto"/>
        <xdr:cNvSpPr txBox="1"/>
      </xdr:nvSpPr>
      <xdr:spPr>
        <a:xfrm>
          <a:off x="0" y="3112770"/>
          <a:ext cx="338889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paréntesis (Nivel 1)</a:t>
          </a:r>
          <a:endParaRPr lang="es-ES" sz="1100">
            <a:latin typeface="+mj-lt"/>
          </a:endParaRPr>
        </a:p>
      </xdr:txBody>
    </xdr:sp>
    <xdr:clientData/>
  </xdr:oneCellAnchor>
  <xdr:twoCellAnchor>
    <xdr:from>
      <xdr:col>3</xdr:col>
      <xdr:colOff>43132</xdr:colOff>
      <xdr:row>24</xdr:row>
      <xdr:rowOff>79075</xdr:rowOff>
    </xdr:from>
    <xdr:to>
      <xdr:col>3</xdr:col>
      <xdr:colOff>290782</xdr:colOff>
      <xdr:row>24</xdr:row>
      <xdr:rowOff>79075</xdr:rowOff>
    </xdr:to>
    <xdr:sp macro="" textlink="">
      <xdr:nvSpPr>
        <xdr:cNvPr id="14" name="Line 6"/>
        <xdr:cNvSpPr>
          <a:spLocks noChangeShapeType="1"/>
        </xdr:cNvSpPr>
      </xdr:nvSpPr>
      <xdr:spPr bwMode="auto">
        <a:xfrm flipH="1">
          <a:off x="2624407" y="4117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0</xdr:colOff>
      <xdr:row>27</xdr:row>
      <xdr:rowOff>160421</xdr:rowOff>
    </xdr:from>
    <xdr:ext cx="3554329" cy="257699"/>
    <xdr:sp macro="" textlink="">
      <xdr:nvSpPr>
        <xdr:cNvPr id="15" name="14 CuadroTexto"/>
        <xdr:cNvSpPr txBox="1"/>
      </xdr:nvSpPr>
      <xdr:spPr>
        <a:xfrm>
          <a:off x="0" y="4684796"/>
          <a:ext cx="3554329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paréntesis  </a:t>
          </a:r>
          <a:r>
            <a:rPr lang="es-ES" sz="1100" baseline="0">
              <a:solidFill>
                <a:schemeClr val="tx1"/>
              </a:solidFill>
              <a:latin typeface="+mj-lt"/>
              <a:ea typeface="+mn-ea"/>
              <a:cs typeface="+mn-cs"/>
            </a:rPr>
            <a:t>(Nivel 2)</a:t>
          </a:r>
          <a:endParaRPr lang="es-ES" sz="1100">
            <a:latin typeface="+mj-lt"/>
          </a:endParaRPr>
        </a:p>
      </xdr:txBody>
    </xdr:sp>
    <xdr:clientData/>
  </xdr:oneCellAnchor>
  <xdr:twoCellAnchor>
    <xdr:from>
      <xdr:col>4</xdr:col>
      <xdr:colOff>319840</xdr:colOff>
      <xdr:row>39</xdr:row>
      <xdr:rowOff>67578</xdr:rowOff>
    </xdr:from>
    <xdr:to>
      <xdr:col>4</xdr:col>
      <xdr:colOff>567490</xdr:colOff>
      <xdr:row>39</xdr:row>
      <xdr:rowOff>67578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 flipH="1">
          <a:off x="3958390" y="6496953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226188</xdr:colOff>
      <xdr:row>20</xdr:row>
      <xdr:rowOff>69535</xdr:rowOff>
    </xdr:from>
    <xdr:ext cx="1439561" cy="257699"/>
    <xdr:sp macro="" textlink="">
      <xdr:nvSpPr>
        <xdr:cNvPr id="17" name="16 CuadroTexto"/>
        <xdr:cNvSpPr txBox="1"/>
      </xdr:nvSpPr>
      <xdr:spPr>
        <a:xfrm>
          <a:off x="6026913" y="3384235"/>
          <a:ext cx="1439561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Errores frecuentes:</a:t>
          </a:r>
        </a:p>
      </xdr:txBody>
    </xdr:sp>
    <xdr:clientData/>
  </xdr:oneCellAnchor>
  <xdr:twoCellAnchor>
    <xdr:from>
      <xdr:col>2</xdr:col>
      <xdr:colOff>805132</xdr:colOff>
      <xdr:row>15</xdr:row>
      <xdr:rowOff>80708</xdr:rowOff>
    </xdr:from>
    <xdr:to>
      <xdr:col>2</xdr:col>
      <xdr:colOff>1052782</xdr:colOff>
      <xdr:row>15</xdr:row>
      <xdr:rowOff>80708</xdr:rowOff>
    </xdr:to>
    <xdr:sp macro="" textlink="">
      <xdr:nvSpPr>
        <xdr:cNvPr id="18" name="Line 6"/>
        <xdr:cNvSpPr>
          <a:spLocks noChangeShapeType="1"/>
        </xdr:cNvSpPr>
      </xdr:nvSpPr>
      <xdr:spPr bwMode="auto">
        <a:xfrm flipH="1">
          <a:off x="2329132" y="2585783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257938</xdr:colOff>
      <xdr:row>30</xdr:row>
      <xdr:rowOff>62128</xdr:rowOff>
    </xdr:from>
    <xdr:ext cx="1439561" cy="257699"/>
    <xdr:sp macro="" textlink="">
      <xdr:nvSpPr>
        <xdr:cNvPr id="19" name="18 CuadroTexto"/>
        <xdr:cNvSpPr txBox="1"/>
      </xdr:nvSpPr>
      <xdr:spPr>
        <a:xfrm>
          <a:off x="6058663" y="5072278"/>
          <a:ext cx="1439561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Errores frecuentes:</a:t>
          </a:r>
        </a:p>
      </xdr:txBody>
    </xdr:sp>
    <xdr:clientData/>
  </xdr:oneCellAnchor>
  <xdr:oneCellAnchor>
    <xdr:from>
      <xdr:col>7</xdr:col>
      <xdr:colOff>267875</xdr:colOff>
      <xdr:row>25</xdr:row>
      <xdr:rowOff>2866</xdr:rowOff>
    </xdr:from>
    <xdr:ext cx="962764" cy="257699"/>
    <xdr:sp macro="" textlink="">
      <xdr:nvSpPr>
        <xdr:cNvPr id="20" name="19 CuadroTexto"/>
        <xdr:cNvSpPr txBox="1"/>
      </xdr:nvSpPr>
      <xdr:spPr>
        <a:xfrm>
          <a:off x="6068600" y="4203391"/>
          <a:ext cx="96276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Lo correcto:</a:t>
          </a:r>
        </a:p>
      </xdr:txBody>
    </xdr:sp>
    <xdr:clientData/>
  </xdr:oneCellAnchor>
  <xdr:oneCellAnchor>
    <xdr:from>
      <xdr:col>7</xdr:col>
      <xdr:colOff>290483</xdr:colOff>
      <xdr:row>35</xdr:row>
      <xdr:rowOff>62320</xdr:rowOff>
    </xdr:from>
    <xdr:ext cx="962764" cy="257699"/>
    <xdr:sp macro="" textlink="">
      <xdr:nvSpPr>
        <xdr:cNvPr id="21" name="20 CuadroTexto"/>
        <xdr:cNvSpPr txBox="1"/>
      </xdr:nvSpPr>
      <xdr:spPr>
        <a:xfrm>
          <a:off x="6091208" y="5882095"/>
          <a:ext cx="96276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Lo correcto:</a:t>
          </a:r>
        </a:p>
      </xdr:txBody>
    </xdr:sp>
    <xdr:clientData/>
  </xdr:oneCellAnchor>
  <xdr:twoCellAnchor>
    <xdr:from>
      <xdr:col>2</xdr:col>
      <xdr:colOff>244416</xdr:colOff>
      <xdr:row>3</xdr:row>
      <xdr:rowOff>111424</xdr:rowOff>
    </xdr:from>
    <xdr:to>
      <xdr:col>3</xdr:col>
      <xdr:colOff>711677</xdr:colOff>
      <xdr:row>5</xdr:row>
      <xdr:rowOff>21566</xdr:rowOff>
    </xdr:to>
    <xdr:sp macro="" textlink="">
      <xdr:nvSpPr>
        <xdr:cNvPr id="22" name="21 CuadroTexto"/>
        <xdr:cNvSpPr txBox="1"/>
      </xdr:nvSpPr>
      <xdr:spPr>
        <a:xfrm>
          <a:off x="1768416" y="597199"/>
          <a:ext cx="1524536" cy="2339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propiedad física</a:t>
          </a:r>
        </a:p>
      </xdr:txBody>
    </xdr:sp>
    <xdr:clientData/>
  </xdr:twoCellAnchor>
  <xdr:twoCellAnchor>
    <xdr:from>
      <xdr:col>2</xdr:col>
      <xdr:colOff>86264</xdr:colOff>
      <xdr:row>4</xdr:row>
      <xdr:rowOff>147367</xdr:rowOff>
    </xdr:from>
    <xdr:to>
      <xdr:col>2</xdr:col>
      <xdr:colOff>255198</xdr:colOff>
      <xdr:row>5</xdr:row>
      <xdr:rowOff>82670</xdr:rowOff>
    </xdr:to>
    <xdr:cxnSp macro="">
      <xdr:nvCxnSpPr>
        <xdr:cNvPr id="23" name="22 Conector recto de flecha"/>
        <xdr:cNvCxnSpPr/>
      </xdr:nvCxnSpPr>
      <xdr:spPr>
        <a:xfrm rot="10800000" flipV="1">
          <a:off x="1610264" y="795067"/>
          <a:ext cx="168934" cy="97228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116456</xdr:colOff>
      <xdr:row>6</xdr:row>
      <xdr:rowOff>84108</xdr:rowOff>
    </xdr:from>
    <xdr:to>
      <xdr:col>2</xdr:col>
      <xdr:colOff>305518</xdr:colOff>
      <xdr:row>6</xdr:row>
      <xdr:rowOff>86264</xdr:rowOff>
    </xdr:to>
    <xdr:cxnSp macro="">
      <xdr:nvCxnSpPr>
        <xdr:cNvPr id="24" name="23 Conector recto de flecha"/>
        <xdr:cNvCxnSpPr/>
      </xdr:nvCxnSpPr>
      <xdr:spPr>
        <a:xfrm rot="10800000">
          <a:off x="1640456" y="1055658"/>
          <a:ext cx="189062" cy="215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296174</xdr:colOff>
      <xdr:row>5</xdr:row>
      <xdr:rowOff>105673</xdr:rowOff>
    </xdr:from>
    <xdr:to>
      <xdr:col>4</xdr:col>
      <xdr:colOff>549934</xdr:colOff>
      <xdr:row>7</xdr:row>
      <xdr:rowOff>15816</xdr:rowOff>
    </xdr:to>
    <xdr:sp macro="" textlink="">
      <xdr:nvSpPr>
        <xdr:cNvPr id="25" name="24 CuadroTexto"/>
        <xdr:cNvSpPr txBox="1"/>
      </xdr:nvSpPr>
      <xdr:spPr>
        <a:xfrm>
          <a:off x="1820174" y="915298"/>
          <a:ext cx="2368310" cy="2339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dato o estimado inicial</a:t>
          </a:r>
        </a:p>
      </xdr:txBody>
    </xdr:sp>
    <xdr:clientData/>
  </xdr:twoCellAnchor>
  <xdr:twoCellAnchor>
    <xdr:from>
      <xdr:col>2</xdr:col>
      <xdr:colOff>102079</xdr:colOff>
      <xdr:row>7</xdr:row>
      <xdr:rowOff>138024</xdr:rowOff>
    </xdr:from>
    <xdr:to>
      <xdr:col>2</xdr:col>
      <xdr:colOff>301925</xdr:colOff>
      <xdr:row>8</xdr:row>
      <xdr:rowOff>53915</xdr:rowOff>
    </xdr:to>
    <xdr:cxnSp macro="">
      <xdr:nvCxnSpPr>
        <xdr:cNvPr id="26" name="25 Conector recto de flecha"/>
        <xdr:cNvCxnSpPr/>
      </xdr:nvCxnSpPr>
      <xdr:spPr>
        <a:xfrm rot="10800000">
          <a:off x="1626079" y="1271499"/>
          <a:ext cx="199846" cy="7781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288986</xdr:colOff>
      <xdr:row>7</xdr:row>
      <xdr:rowOff>87702</xdr:rowOff>
    </xdr:from>
    <xdr:to>
      <xdr:col>3</xdr:col>
      <xdr:colOff>756247</xdr:colOff>
      <xdr:row>8</xdr:row>
      <xdr:rowOff>159589</xdr:rowOff>
    </xdr:to>
    <xdr:sp macro="" textlink="">
      <xdr:nvSpPr>
        <xdr:cNvPr id="27" name="26 CuadroTexto"/>
        <xdr:cNvSpPr txBox="1"/>
      </xdr:nvSpPr>
      <xdr:spPr>
        <a:xfrm>
          <a:off x="1812986" y="1221177"/>
          <a:ext cx="1524536" cy="233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ecuaciones</a:t>
          </a:r>
        </a:p>
      </xdr:txBody>
    </xdr:sp>
    <xdr:clientData/>
  </xdr:twoCellAnchor>
  <xdr:twoCellAnchor>
    <xdr:from>
      <xdr:col>0</xdr:col>
      <xdr:colOff>20267</xdr:colOff>
      <xdr:row>0</xdr:row>
      <xdr:rowOff>20265</xdr:rowOff>
    </xdr:from>
    <xdr:to>
      <xdr:col>3</xdr:col>
      <xdr:colOff>89172</xdr:colOff>
      <xdr:row>1</xdr:row>
      <xdr:rowOff>162126</xdr:rowOff>
    </xdr:to>
    <xdr:sp macro="" textlink="">
      <xdr:nvSpPr>
        <xdr:cNvPr id="28" name="27 CuadroTexto"/>
        <xdr:cNvSpPr txBox="1"/>
      </xdr:nvSpPr>
      <xdr:spPr>
        <a:xfrm>
          <a:off x="20267" y="20265"/>
          <a:ext cx="2650180" cy="30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>
              <a:latin typeface="+mj-lt"/>
            </a:rPr>
            <a:t>Referencias</a:t>
          </a:r>
          <a:r>
            <a:rPr lang="es-ES" sz="1100" b="1" baseline="0">
              <a:latin typeface="+mj-lt"/>
            </a:rPr>
            <a:t> absolutas y relativas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133350</xdr:rowOff>
    </xdr:from>
    <xdr:to>
      <xdr:col>3</xdr:col>
      <xdr:colOff>314325</xdr:colOff>
      <xdr:row>12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1828800" y="1885950"/>
          <a:ext cx="238125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13</xdr:row>
      <xdr:rowOff>66675</xdr:rowOff>
    </xdr:from>
    <xdr:to>
      <xdr:col>3</xdr:col>
      <xdr:colOff>314325</xdr:colOff>
      <xdr:row>13</xdr:row>
      <xdr:rowOff>66675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1819275" y="21621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16</xdr:row>
      <xdr:rowOff>76200</xdr:rowOff>
    </xdr:from>
    <xdr:to>
      <xdr:col>3</xdr:col>
      <xdr:colOff>390525</xdr:colOff>
      <xdr:row>16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H="1">
          <a:off x="1895475" y="2676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4053</xdr:rowOff>
    </xdr:from>
    <xdr:to>
      <xdr:col>3</xdr:col>
      <xdr:colOff>599873</xdr:colOff>
      <xdr:row>1</xdr:row>
      <xdr:rowOff>145914</xdr:rowOff>
    </xdr:to>
    <xdr:sp macro="" textlink="">
      <xdr:nvSpPr>
        <xdr:cNvPr id="5" name="4 CuadroTexto"/>
        <xdr:cNvSpPr txBox="1"/>
      </xdr:nvSpPr>
      <xdr:spPr>
        <a:xfrm>
          <a:off x="0" y="4053"/>
          <a:ext cx="2352473" cy="30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Solver </a:t>
          </a:r>
        </a:p>
      </xdr:txBody>
    </xdr:sp>
    <xdr:clientData/>
  </xdr:twoCellAnchor>
  <xdr:twoCellAnchor>
    <xdr:from>
      <xdr:col>8</xdr:col>
      <xdr:colOff>244416</xdr:colOff>
      <xdr:row>10</xdr:row>
      <xdr:rowOff>111424</xdr:rowOff>
    </xdr:from>
    <xdr:to>
      <xdr:col>9</xdr:col>
      <xdr:colOff>711677</xdr:colOff>
      <xdr:row>12</xdr:row>
      <xdr:rowOff>21566</xdr:rowOff>
    </xdr:to>
    <xdr:sp macro="" textlink="">
      <xdr:nvSpPr>
        <xdr:cNvPr id="6" name="5 CuadroTexto"/>
        <xdr:cNvSpPr txBox="1"/>
      </xdr:nvSpPr>
      <xdr:spPr>
        <a:xfrm>
          <a:off x="5854641" y="1702099"/>
          <a:ext cx="1229261" cy="2339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propiedad física</a:t>
          </a:r>
        </a:p>
      </xdr:txBody>
    </xdr:sp>
    <xdr:clientData/>
  </xdr:twoCellAnchor>
  <xdr:twoCellAnchor>
    <xdr:from>
      <xdr:col>8</xdr:col>
      <xdr:colOff>86264</xdr:colOff>
      <xdr:row>11</xdr:row>
      <xdr:rowOff>147367</xdr:rowOff>
    </xdr:from>
    <xdr:to>
      <xdr:col>8</xdr:col>
      <xdr:colOff>255198</xdr:colOff>
      <xdr:row>12</xdr:row>
      <xdr:rowOff>82670</xdr:rowOff>
    </xdr:to>
    <xdr:cxnSp macro="">
      <xdr:nvCxnSpPr>
        <xdr:cNvPr id="7" name="6 Conector recto de flecha"/>
        <xdr:cNvCxnSpPr/>
      </xdr:nvCxnSpPr>
      <xdr:spPr>
        <a:xfrm rot="10800000" flipV="1">
          <a:off x="5696489" y="1899967"/>
          <a:ext cx="168934" cy="97228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116456</xdr:colOff>
      <xdr:row>13</xdr:row>
      <xdr:rowOff>84108</xdr:rowOff>
    </xdr:from>
    <xdr:to>
      <xdr:col>8</xdr:col>
      <xdr:colOff>305518</xdr:colOff>
      <xdr:row>13</xdr:row>
      <xdr:rowOff>86264</xdr:rowOff>
    </xdr:to>
    <xdr:cxnSp macro="">
      <xdr:nvCxnSpPr>
        <xdr:cNvPr id="8" name="7 Conector recto de flecha"/>
        <xdr:cNvCxnSpPr/>
      </xdr:nvCxnSpPr>
      <xdr:spPr>
        <a:xfrm rot="10800000">
          <a:off x="5726681" y="2179608"/>
          <a:ext cx="189062" cy="215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296174</xdr:colOff>
      <xdr:row>12</xdr:row>
      <xdr:rowOff>105673</xdr:rowOff>
    </xdr:from>
    <xdr:to>
      <xdr:col>10</xdr:col>
      <xdr:colOff>549934</xdr:colOff>
      <xdr:row>14</xdr:row>
      <xdr:rowOff>15816</xdr:rowOff>
    </xdr:to>
    <xdr:sp macro="" textlink="">
      <xdr:nvSpPr>
        <xdr:cNvPr id="9" name="8 CuadroTexto"/>
        <xdr:cNvSpPr txBox="1"/>
      </xdr:nvSpPr>
      <xdr:spPr>
        <a:xfrm>
          <a:off x="5906399" y="2020198"/>
          <a:ext cx="1777760" cy="2530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dato o estimado inicial</a:t>
          </a:r>
        </a:p>
      </xdr:txBody>
    </xdr:sp>
    <xdr:clientData/>
  </xdr:twoCellAnchor>
  <xdr:twoCellAnchor>
    <xdr:from>
      <xdr:col>8</xdr:col>
      <xdr:colOff>102079</xdr:colOff>
      <xdr:row>14</xdr:row>
      <xdr:rowOff>138024</xdr:rowOff>
    </xdr:from>
    <xdr:to>
      <xdr:col>8</xdr:col>
      <xdr:colOff>301925</xdr:colOff>
      <xdr:row>15</xdr:row>
      <xdr:rowOff>53915</xdr:rowOff>
    </xdr:to>
    <xdr:cxnSp macro="">
      <xdr:nvCxnSpPr>
        <xdr:cNvPr id="10" name="9 Conector recto de flecha"/>
        <xdr:cNvCxnSpPr/>
      </xdr:nvCxnSpPr>
      <xdr:spPr>
        <a:xfrm rot="10800000">
          <a:off x="5712304" y="2395449"/>
          <a:ext cx="199846" cy="7781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288986</xdr:colOff>
      <xdr:row>14</xdr:row>
      <xdr:rowOff>87702</xdr:rowOff>
    </xdr:from>
    <xdr:to>
      <xdr:col>9</xdr:col>
      <xdr:colOff>756247</xdr:colOff>
      <xdr:row>15</xdr:row>
      <xdr:rowOff>159589</xdr:rowOff>
    </xdr:to>
    <xdr:sp macro="" textlink="">
      <xdr:nvSpPr>
        <xdr:cNvPr id="11" name="10 CuadroTexto"/>
        <xdr:cNvSpPr txBox="1"/>
      </xdr:nvSpPr>
      <xdr:spPr>
        <a:xfrm>
          <a:off x="5899211" y="2345127"/>
          <a:ext cx="1229261" cy="233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ecuaciones</a:t>
          </a:r>
        </a:p>
      </xdr:txBody>
    </xdr:sp>
    <xdr:clientData/>
  </xdr:twoCellAnchor>
  <xdr:twoCellAnchor>
    <xdr:from>
      <xdr:col>0</xdr:col>
      <xdr:colOff>0</xdr:colOff>
      <xdr:row>1</xdr:row>
      <xdr:rowOff>162127</xdr:rowOff>
    </xdr:from>
    <xdr:to>
      <xdr:col>8</xdr:col>
      <xdr:colOff>518809</xdr:colOff>
      <xdr:row>6</xdr:row>
      <xdr:rowOff>68904</xdr:rowOff>
    </xdr:to>
    <xdr:sp macro="" textlink="">
      <xdr:nvSpPr>
        <xdr:cNvPr id="12" name="11 CuadroTexto"/>
        <xdr:cNvSpPr txBox="1"/>
      </xdr:nvSpPr>
      <xdr:spPr>
        <a:xfrm>
          <a:off x="0" y="324052"/>
          <a:ext cx="6129034" cy="716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Ejercicio: </a:t>
          </a:r>
          <a:r>
            <a:rPr lang="es-ES" sz="1100" b="0" baseline="0">
              <a:latin typeface="+mj-lt"/>
            </a:rPr>
            <a:t>Determine la temperatura de saturación (equilibrio liquido-vapor) para el etanol a 2 bar mediante la ecuación de Wagner. </a:t>
          </a:r>
          <a:endParaRPr lang="es-ES" sz="1100" b="1" baseline="0">
            <a:latin typeface="+mj-lt"/>
          </a:endParaRPr>
        </a:p>
      </xdr:txBody>
    </xdr:sp>
    <xdr:clientData/>
  </xdr:twoCellAnchor>
  <xdr:twoCellAnchor>
    <xdr:from>
      <xdr:col>0</xdr:col>
      <xdr:colOff>16565</xdr:colOff>
      <xdr:row>23</xdr:row>
      <xdr:rowOff>94847</xdr:rowOff>
    </xdr:from>
    <xdr:to>
      <xdr:col>8</xdr:col>
      <xdr:colOff>154374</xdr:colOff>
      <xdr:row>27</xdr:row>
      <xdr:rowOff>49802</xdr:rowOff>
    </xdr:to>
    <xdr:sp macro="" textlink="">
      <xdr:nvSpPr>
        <xdr:cNvPr id="13" name="12 CuadroTexto"/>
        <xdr:cNvSpPr txBox="1"/>
      </xdr:nvSpPr>
      <xdr:spPr>
        <a:xfrm>
          <a:off x="16565" y="3590108"/>
          <a:ext cx="6888135" cy="617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Ejercicio: </a:t>
          </a:r>
          <a:r>
            <a:rPr lang="es-ES" sz="1100" b="0" baseline="0">
              <a:latin typeface="+mj-lt"/>
            </a:rPr>
            <a:t>Determine el facto de fricción de Moody con la ecuación de Colebrook. El Reynolds es de 100000 y el factor de rugosidad </a:t>
          </a:r>
          <a:r>
            <a:rPr lang="es-ES" sz="1100" b="0" baseline="0">
              <a:latin typeface="Symbol" pitchFamily="18" charset="2"/>
            </a:rPr>
            <a:t>e</a:t>
          </a:r>
          <a:r>
            <a:rPr lang="es-ES" sz="1100" b="0" baseline="0">
              <a:latin typeface="+mj-lt"/>
            </a:rPr>
            <a:t>/D es 0.0001.</a:t>
          </a:r>
          <a:endParaRPr lang="es-ES" sz="1100" b="1" baseline="0">
            <a:latin typeface="+mj-lt"/>
          </a:endParaRPr>
        </a:p>
      </xdr:txBody>
    </xdr:sp>
    <xdr:clientData/>
  </xdr:twoCellAnchor>
  <xdr:oneCellAnchor>
    <xdr:from>
      <xdr:col>4</xdr:col>
      <xdr:colOff>285750</xdr:colOff>
      <xdr:row>27</xdr:row>
      <xdr:rowOff>119062</xdr:rowOff>
    </xdr:from>
    <xdr:ext cx="1035844" cy="272703"/>
    <xdr:sp macro="" textlink="">
      <xdr:nvSpPr>
        <xdr:cNvPr id="17" name="16 CuadroTexto"/>
        <xdr:cNvSpPr txBox="1"/>
      </xdr:nvSpPr>
      <xdr:spPr>
        <a:xfrm>
          <a:off x="3470672" y="3679031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2</a:t>
          </a:r>
        </a:p>
      </xdr:txBody>
    </xdr:sp>
    <xdr:clientData/>
  </xdr:oneCellAnchor>
  <xdr:twoCellAnchor>
    <xdr:from>
      <xdr:col>6</xdr:col>
      <xdr:colOff>244077</xdr:colOff>
      <xdr:row>33</xdr:row>
      <xdr:rowOff>29766</xdr:rowOff>
    </xdr:from>
    <xdr:to>
      <xdr:col>11</xdr:col>
      <xdr:colOff>220265</xdr:colOff>
      <xdr:row>34</xdr:row>
      <xdr:rowOff>202407</xdr:rowOff>
    </xdr:to>
    <xdr:sp macro="" textlink="">
      <xdr:nvSpPr>
        <xdr:cNvPr id="18" name="17 CuadroTexto"/>
        <xdr:cNvSpPr txBox="1"/>
      </xdr:nvSpPr>
      <xdr:spPr>
        <a:xfrm>
          <a:off x="4976811" y="4780360"/>
          <a:ext cx="3810001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ES" sz="1100">
              <a:latin typeface="+mj-lt"/>
            </a:rPr>
            <a:t>Si(</a:t>
          </a:r>
          <a:r>
            <a:rPr lang="es-ES" sz="1100" baseline="0">
              <a:latin typeface="+mj-lt"/>
            </a:rPr>
            <a:t>Prueba lógica, Acción si es verdadero, Acción si es falso)</a:t>
          </a:r>
          <a:endParaRPr lang="es-ES" sz="1100">
            <a:latin typeface="+mj-lt"/>
          </a:endParaRPr>
        </a:p>
      </xdr:txBody>
    </xdr:sp>
    <xdr:clientData/>
  </xdr:twoCellAnchor>
  <xdr:oneCellAnchor>
    <xdr:from>
      <xdr:col>7</xdr:col>
      <xdr:colOff>342899</xdr:colOff>
      <xdr:row>5</xdr:row>
      <xdr:rowOff>21429</xdr:rowOff>
    </xdr:from>
    <xdr:ext cx="1035844" cy="272703"/>
    <xdr:sp macro="" textlink="">
      <xdr:nvSpPr>
        <xdr:cNvPr id="22" name="21 CuadroTexto"/>
        <xdr:cNvSpPr txBox="1"/>
      </xdr:nvSpPr>
      <xdr:spPr>
        <a:xfrm>
          <a:off x="5849540" y="825101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1</a:t>
          </a:r>
        </a:p>
      </xdr:txBody>
    </xdr:sp>
    <xdr:clientData/>
  </xdr:oneCellAnchor>
  <xdr:oneCellAnchor>
    <xdr:from>
      <xdr:col>4</xdr:col>
      <xdr:colOff>512533</xdr:colOff>
      <xdr:row>48</xdr:row>
      <xdr:rowOff>142759</xdr:rowOff>
    </xdr:from>
    <xdr:ext cx="1035844" cy="272703"/>
    <xdr:sp macro="" textlink="">
      <xdr:nvSpPr>
        <xdr:cNvPr id="23" name="22 CuadroTexto"/>
        <xdr:cNvSpPr txBox="1"/>
      </xdr:nvSpPr>
      <xdr:spPr>
        <a:xfrm>
          <a:off x="3690875" y="7376746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3</a:t>
          </a:r>
        </a:p>
      </xdr:txBody>
    </xdr:sp>
    <xdr:clientData/>
  </xdr:oneCellAnchor>
  <xdr:oneCellAnchor>
    <xdr:from>
      <xdr:col>4</xdr:col>
      <xdr:colOff>569620</xdr:colOff>
      <xdr:row>53</xdr:row>
      <xdr:rowOff>22246</xdr:rowOff>
    </xdr:from>
    <xdr:ext cx="1035844" cy="272703"/>
    <xdr:sp macro="" textlink="">
      <xdr:nvSpPr>
        <xdr:cNvPr id="24" name="23 CuadroTexto"/>
        <xdr:cNvSpPr txBox="1"/>
      </xdr:nvSpPr>
      <xdr:spPr>
        <a:xfrm>
          <a:off x="3747962" y="8208733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4</a:t>
          </a:r>
        </a:p>
      </xdr:txBody>
    </xdr:sp>
    <xdr:clientData/>
  </xdr:oneCellAnchor>
  <xdr:twoCellAnchor>
    <xdr:from>
      <xdr:col>0</xdr:col>
      <xdr:colOff>17519</xdr:colOff>
      <xdr:row>21</xdr:row>
      <xdr:rowOff>42692</xdr:rowOff>
    </xdr:from>
    <xdr:to>
      <xdr:col>3</xdr:col>
      <xdr:colOff>617392</xdr:colOff>
      <xdr:row>23</xdr:row>
      <xdr:rowOff>23819</xdr:rowOff>
    </xdr:to>
    <xdr:sp macro="" textlink="">
      <xdr:nvSpPr>
        <xdr:cNvPr id="25" name="24 CuadroTexto"/>
        <xdr:cNvSpPr txBox="1"/>
      </xdr:nvSpPr>
      <xdr:spPr>
        <a:xfrm>
          <a:off x="17519" y="3161449"/>
          <a:ext cx="3011059" cy="30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Referencia circular </a:t>
          </a:r>
        </a:p>
      </xdr:txBody>
    </xdr:sp>
    <xdr:clientData/>
  </xdr:twoCellAnchor>
  <xdr:twoCellAnchor>
    <xdr:from>
      <xdr:col>0</xdr:col>
      <xdr:colOff>40105</xdr:colOff>
      <xdr:row>43</xdr:row>
      <xdr:rowOff>61884</xdr:rowOff>
    </xdr:from>
    <xdr:to>
      <xdr:col>4</xdr:col>
      <xdr:colOff>397565</xdr:colOff>
      <xdr:row>45</xdr:row>
      <xdr:rowOff>48741</xdr:rowOff>
    </xdr:to>
    <xdr:sp macro="" textlink="">
      <xdr:nvSpPr>
        <xdr:cNvPr id="26" name="25 CuadroTexto"/>
        <xdr:cNvSpPr txBox="1"/>
      </xdr:nvSpPr>
      <xdr:spPr>
        <a:xfrm>
          <a:off x="40105" y="6762514"/>
          <a:ext cx="3529699" cy="31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Sistema de ecuaciones no lineales</a:t>
          </a:r>
        </a:p>
      </xdr:txBody>
    </xdr:sp>
    <xdr:clientData/>
  </xdr:twoCellAnchor>
  <xdr:twoCellAnchor>
    <xdr:from>
      <xdr:col>0</xdr:col>
      <xdr:colOff>47124</xdr:colOff>
      <xdr:row>56</xdr:row>
      <xdr:rowOff>78929</xdr:rowOff>
    </xdr:from>
    <xdr:to>
      <xdr:col>3</xdr:col>
      <xdr:colOff>646138</xdr:colOff>
      <xdr:row>58</xdr:row>
      <xdr:rowOff>5628</xdr:rowOff>
    </xdr:to>
    <xdr:sp macro="" textlink="">
      <xdr:nvSpPr>
        <xdr:cNvPr id="27" name="26 CuadroTexto"/>
        <xdr:cNvSpPr txBox="1"/>
      </xdr:nvSpPr>
      <xdr:spPr>
        <a:xfrm>
          <a:off x="47124" y="8836916"/>
          <a:ext cx="3005330" cy="30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Funciones objetivo</a:t>
          </a:r>
        </a:p>
      </xdr:txBody>
    </xdr:sp>
    <xdr:clientData/>
  </xdr:twoCellAnchor>
  <xdr:twoCellAnchor>
    <xdr:from>
      <xdr:col>0</xdr:col>
      <xdr:colOff>99391</xdr:colOff>
      <xdr:row>45</xdr:row>
      <xdr:rowOff>33129</xdr:rowOff>
    </xdr:from>
    <xdr:to>
      <xdr:col>8</xdr:col>
      <xdr:colOff>237200</xdr:colOff>
      <xdr:row>47</xdr:row>
      <xdr:rowOff>115956</xdr:rowOff>
    </xdr:to>
    <xdr:sp macro="" textlink="">
      <xdr:nvSpPr>
        <xdr:cNvPr id="28" name="27 CuadroTexto"/>
        <xdr:cNvSpPr txBox="1"/>
      </xdr:nvSpPr>
      <xdr:spPr>
        <a:xfrm>
          <a:off x="99391" y="7065064"/>
          <a:ext cx="6888135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Ejercicio: </a:t>
          </a:r>
          <a:r>
            <a:rPr lang="es-ES" sz="1100" b="0" baseline="0">
              <a:latin typeface="+mj-lt"/>
            </a:rPr>
            <a:t>Determine el facto de fricción y el número de  Reynolds. El factor de rugosidad </a:t>
          </a:r>
          <a:r>
            <a:rPr lang="es-ES" sz="1100" b="0" baseline="0">
              <a:latin typeface="Symbol" pitchFamily="18" charset="2"/>
            </a:rPr>
            <a:t>e</a:t>
          </a:r>
          <a:r>
            <a:rPr lang="es-ES" sz="1100" b="0" baseline="0">
              <a:latin typeface="+mj-lt"/>
            </a:rPr>
            <a:t>/D es 0.0001.</a:t>
          </a:r>
          <a:endParaRPr lang="es-ES" sz="1100" b="1" baseline="0">
            <a:latin typeface="+mj-lt"/>
          </a:endParaRPr>
        </a:p>
      </xdr:txBody>
    </xdr:sp>
    <xdr:clientData/>
  </xdr:twoCellAnchor>
  <xdr:oneCellAnchor>
    <xdr:from>
      <xdr:col>4</xdr:col>
      <xdr:colOff>626309</xdr:colOff>
      <xdr:row>59</xdr:row>
      <xdr:rowOff>54920</xdr:rowOff>
    </xdr:from>
    <xdr:ext cx="1452626" cy="272703"/>
    <xdr:sp macro="" textlink="">
      <xdr:nvSpPr>
        <xdr:cNvPr id="29" name="28 CuadroTexto"/>
        <xdr:cNvSpPr txBox="1"/>
      </xdr:nvSpPr>
      <xdr:spPr>
        <a:xfrm>
          <a:off x="3798548" y="9704159"/>
          <a:ext cx="1452626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función</a:t>
          </a:r>
          <a:r>
            <a:rPr lang="es-ES" sz="1200" b="1" baseline="0">
              <a:latin typeface="+mj-lt"/>
            </a:rPr>
            <a:t> objetivo 1</a:t>
          </a:r>
          <a:endParaRPr lang="es-ES" sz="1200" b="1">
            <a:latin typeface="+mj-lt"/>
          </a:endParaRPr>
        </a:p>
      </xdr:txBody>
    </xdr:sp>
    <xdr:clientData/>
  </xdr:oneCellAnchor>
  <xdr:oneCellAnchor>
    <xdr:from>
      <xdr:col>4</xdr:col>
      <xdr:colOff>654466</xdr:colOff>
      <xdr:row>63</xdr:row>
      <xdr:rowOff>41668</xdr:rowOff>
    </xdr:from>
    <xdr:ext cx="1452626" cy="272703"/>
    <xdr:sp macro="" textlink="">
      <xdr:nvSpPr>
        <xdr:cNvPr id="31" name="30 CuadroTexto"/>
        <xdr:cNvSpPr txBox="1"/>
      </xdr:nvSpPr>
      <xdr:spPr>
        <a:xfrm>
          <a:off x="3826705" y="10452907"/>
          <a:ext cx="1452626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función</a:t>
          </a:r>
          <a:r>
            <a:rPr lang="es-ES" sz="1200" b="1" baseline="0">
              <a:latin typeface="+mj-lt"/>
            </a:rPr>
            <a:t> objetivo 2</a:t>
          </a:r>
          <a:endParaRPr lang="es-ES" sz="1200" b="1">
            <a:latin typeface="+mj-lt"/>
          </a:endParaRPr>
        </a:p>
      </xdr:txBody>
    </xdr:sp>
    <xdr:clientData/>
  </xdr:oneCellAnchor>
  <xdr:oneCellAnchor>
    <xdr:from>
      <xdr:col>6</xdr:col>
      <xdr:colOff>419244</xdr:colOff>
      <xdr:row>50</xdr:row>
      <xdr:rowOff>63203</xdr:rowOff>
    </xdr:from>
    <xdr:ext cx="1394646" cy="453073"/>
    <xdr:sp macro="" textlink="">
      <xdr:nvSpPr>
        <xdr:cNvPr id="32" name="31 CuadroTexto"/>
        <xdr:cNvSpPr txBox="1"/>
      </xdr:nvSpPr>
      <xdr:spPr>
        <a:xfrm>
          <a:off x="5629005" y="7997942"/>
          <a:ext cx="1394646" cy="453073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2 ecuaciones </a:t>
          </a:r>
        </a:p>
        <a:p>
          <a:r>
            <a:rPr lang="es-ES" sz="1200" b="1">
              <a:latin typeface="+mj-lt"/>
            </a:rPr>
            <a:t>2</a:t>
          </a:r>
          <a:r>
            <a:rPr lang="es-ES" sz="1200" b="1" baseline="0">
              <a:latin typeface="+mj-lt"/>
            </a:rPr>
            <a:t> incógnitas</a:t>
          </a:r>
          <a:endParaRPr lang="es-ES" sz="1200" b="1">
            <a:latin typeface="+mj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.bin"/><Relationship Id="rId13" Type="http://schemas.openxmlformats.org/officeDocument/2006/relationships/oleObject" Target="../embeddings/oleObject19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13.bin"/><Relationship Id="rId12" Type="http://schemas.openxmlformats.org/officeDocument/2006/relationships/oleObject" Target="../embeddings/oleObject18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11" Type="http://schemas.openxmlformats.org/officeDocument/2006/relationships/oleObject" Target="../embeddings/oleObject17.bin"/><Relationship Id="rId5" Type="http://schemas.openxmlformats.org/officeDocument/2006/relationships/oleObject" Target="../embeddings/oleObject11.bin"/><Relationship Id="rId15" Type="http://schemas.openxmlformats.org/officeDocument/2006/relationships/comments" Target="../comments1.xml"/><Relationship Id="rId10" Type="http://schemas.openxmlformats.org/officeDocument/2006/relationships/oleObject" Target="../embeddings/oleObject16.bin"/><Relationship Id="rId4" Type="http://schemas.openxmlformats.org/officeDocument/2006/relationships/oleObject" Target="../embeddings/oleObject10.bin"/><Relationship Id="rId9" Type="http://schemas.openxmlformats.org/officeDocument/2006/relationships/oleObject" Target="../embeddings/oleObject15.bin"/><Relationship Id="rId14" Type="http://schemas.openxmlformats.org/officeDocument/2006/relationships/oleObject" Target="../embeddings/oleObject20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"/>
  <sheetViews>
    <sheetView showGridLines="0" zoomScale="85" zoomScaleNormal="85" workbookViewId="0">
      <selection activeCell="K24" sqref="K24"/>
    </sheetView>
  </sheetViews>
  <sheetFormatPr baseColWidth="10" defaultRowHeight="15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4:F41"/>
  <sheetViews>
    <sheetView showGridLines="0" tabSelected="1" topLeftCell="A28" zoomScale="130" zoomScaleNormal="130" workbookViewId="0">
      <selection activeCell="D39" sqref="D39"/>
    </sheetView>
  </sheetViews>
  <sheetFormatPr baseColWidth="10" defaultRowHeight="12.75"/>
  <cols>
    <col min="1" max="2" width="11.42578125" style="3"/>
    <col min="3" max="3" width="16" style="3" bestFit="1" customWidth="1"/>
    <col min="4" max="4" width="15.85546875" style="3" bestFit="1" customWidth="1"/>
    <col min="5" max="16384" width="11.42578125" style="3"/>
  </cols>
  <sheetData>
    <row r="4" spans="1:5">
      <c r="A4" s="19" t="s">
        <v>13</v>
      </c>
    </row>
    <row r="6" spans="1:5">
      <c r="B6" s="32"/>
    </row>
    <row r="7" spans="1:5">
      <c r="B7" s="31"/>
    </row>
    <row r="8" spans="1:5">
      <c r="B8" s="6"/>
    </row>
    <row r="9" spans="1:5" ht="14.25">
      <c r="C9" s="20"/>
    </row>
    <row r="13" spans="1:5" ht="15">
      <c r="A13" s="1" t="s">
        <v>0</v>
      </c>
      <c r="B13" s="2">
        <v>300</v>
      </c>
      <c r="D13" s="4" t="s">
        <v>1</v>
      </c>
      <c r="E13" s="2">
        <v>8.3140000000000006E-2</v>
      </c>
    </row>
    <row r="15" spans="1:5" ht="15">
      <c r="B15" s="1" t="s">
        <v>2</v>
      </c>
      <c r="C15" s="4" t="s">
        <v>3</v>
      </c>
    </row>
    <row r="16" spans="1:5">
      <c r="B16" s="5">
        <v>0.5</v>
      </c>
      <c r="C16" s="6">
        <f>$E$13*$B$13/B16</f>
        <v>49.884</v>
      </c>
    </row>
    <row r="17" spans="1:6">
      <c r="B17" s="5">
        <v>0.75</v>
      </c>
      <c r="C17" s="6">
        <f t="shared" ref="C17:C18" si="0">$E$13*$B$13/B17</f>
        <v>33.256</v>
      </c>
    </row>
    <row r="18" spans="1:6">
      <c r="B18" s="5">
        <v>1</v>
      </c>
      <c r="C18" s="6">
        <f t="shared" si="0"/>
        <v>24.942</v>
      </c>
      <c r="E18" s="7"/>
    </row>
    <row r="19" spans="1:6">
      <c r="E19" s="7"/>
    </row>
    <row r="20" spans="1:6">
      <c r="E20" s="7"/>
    </row>
    <row r="21" spans="1:6">
      <c r="E21" s="8"/>
    </row>
    <row r="22" spans="1:6" ht="15">
      <c r="A22" s="1" t="s">
        <v>0</v>
      </c>
      <c r="B22" s="2">
        <v>300</v>
      </c>
      <c r="C22" s="4" t="s">
        <v>1</v>
      </c>
      <c r="D22" s="2">
        <v>8.3140000000000006E-2</v>
      </c>
      <c r="E22" s="4" t="s">
        <v>4</v>
      </c>
      <c r="F22" s="2">
        <v>1.0229999999999999</v>
      </c>
    </row>
    <row r="23" spans="1:6" ht="14.25">
      <c r="F23" s="9"/>
    </row>
    <row r="24" spans="1:6" ht="15">
      <c r="B24" s="4" t="s">
        <v>3</v>
      </c>
      <c r="C24" s="1" t="s">
        <v>2</v>
      </c>
    </row>
    <row r="25" spans="1:6">
      <c r="B25" s="5">
        <v>50</v>
      </c>
      <c r="C25" s="6"/>
    </row>
    <row r="26" spans="1:6">
      <c r="B26" s="5">
        <v>30</v>
      </c>
      <c r="C26" s="6"/>
    </row>
    <row r="27" spans="1:6">
      <c r="B27" s="5">
        <v>20</v>
      </c>
      <c r="C27" s="6"/>
      <c r="E27" s="7"/>
    </row>
    <row r="31" spans="1:6">
      <c r="A31" s="10"/>
      <c r="B31" s="11" t="s">
        <v>5</v>
      </c>
      <c r="C31" s="11" t="s">
        <v>6</v>
      </c>
      <c r="D31" s="11" t="s">
        <v>7</v>
      </c>
    </row>
    <row r="32" spans="1:6">
      <c r="A32" s="12" t="s">
        <v>8</v>
      </c>
      <c r="B32" s="13">
        <v>10.705399999999999</v>
      </c>
      <c r="C32" s="13">
        <v>3212.4290000000001</v>
      </c>
      <c r="D32" s="14">
        <v>-90.411000000000001</v>
      </c>
    </row>
    <row r="33" spans="1:6">
      <c r="A33" s="12" t="s">
        <v>9</v>
      </c>
      <c r="B33" s="15">
        <v>10.123200000000001</v>
      </c>
      <c r="C33" s="13">
        <v>3076.277</v>
      </c>
      <c r="D33" s="14">
        <v>-106.83</v>
      </c>
    </row>
    <row r="34" spans="1:6">
      <c r="A34" s="12" t="s">
        <v>10</v>
      </c>
      <c r="B34" s="13">
        <v>9.3264999999999993</v>
      </c>
      <c r="C34" s="13">
        <v>3056.9580000000001</v>
      </c>
      <c r="D34" s="14">
        <v>-55.524999999999999</v>
      </c>
    </row>
    <row r="36" spans="1:6">
      <c r="B36" s="1" t="s">
        <v>0</v>
      </c>
      <c r="C36" s="6">
        <v>500</v>
      </c>
    </row>
    <row r="37" spans="1:6" ht="7.5" customHeight="1">
      <c r="B37" s="16"/>
      <c r="C37" s="8"/>
    </row>
    <row r="38" spans="1:6" ht="15">
      <c r="D38" s="11" t="s">
        <v>11</v>
      </c>
    </row>
    <row r="39" spans="1:6">
      <c r="C39" s="12" t="s">
        <v>8</v>
      </c>
      <c r="D39" s="6"/>
      <c r="E39" s="17">
        <v>17.502524589885851</v>
      </c>
      <c r="F39" s="18" t="s">
        <v>12</v>
      </c>
    </row>
    <row r="40" spans="1:6">
      <c r="C40" s="12" t="s">
        <v>9</v>
      </c>
      <c r="D40" s="6"/>
      <c r="E40" s="17">
        <v>9.9632936943474899</v>
      </c>
    </row>
    <row r="41" spans="1:6">
      <c r="C41" s="12" t="s">
        <v>10</v>
      </c>
      <c r="D41" s="6"/>
      <c r="E41" s="17">
        <v>11.574649754023508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oleObject progId="Equation.DSMT4" shapeId="2051" r:id="rId4"/>
    <oleObject progId="Equation.DSMT4" shapeId="2052" r:id="rId5"/>
    <oleObject progId="Equation.DSMT4" shapeId="2053" r:id="rId6"/>
    <oleObject progId="Equation.DSMT4" shapeId="2054" r:id="rId7"/>
    <oleObject progId="Equation.DSMT4" shapeId="2055" r:id="rId8"/>
    <oleObject progId="Equation.DSMT4" shapeId="2056" r:id="rId9"/>
    <oleObject progId="Equation.DSMT4" shapeId="2057" r:id="rId10"/>
    <oleObject progId="Equation.DSMT4" shapeId="2058" r:id="rId11"/>
    <oleObject progId="Equation.DSMT4" shapeId="2059" r:id="rId12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8:I71"/>
  <sheetViews>
    <sheetView showGridLines="0" topLeftCell="A46" zoomScale="115" zoomScaleNormal="115" workbookViewId="0">
      <selection activeCell="H59" sqref="H59"/>
    </sheetView>
  </sheetViews>
  <sheetFormatPr baseColWidth="10" defaultRowHeight="12.75"/>
  <cols>
    <col min="1" max="1" width="8" style="3" bestFit="1" customWidth="1"/>
    <col min="2" max="2" width="15.5703125" style="3" bestFit="1" customWidth="1"/>
    <col min="3" max="3" width="12.5703125" style="3" bestFit="1" customWidth="1"/>
    <col min="4" max="5" width="11.5703125" style="3" bestFit="1" customWidth="1"/>
    <col min="6" max="6" width="19" style="3" customWidth="1"/>
    <col min="7" max="8" width="11.5703125" style="3" bestFit="1" customWidth="1"/>
    <col min="9" max="16384" width="11.42578125" style="3"/>
  </cols>
  <sheetData>
    <row r="8" spans="2:9" ht="9" customHeight="1"/>
    <row r="9" spans="2:9" ht="14.25">
      <c r="B9" s="22"/>
      <c r="C9" s="1" t="s">
        <v>14</v>
      </c>
      <c r="D9" s="1" t="s">
        <v>15</v>
      </c>
      <c r="E9" s="1" t="s">
        <v>5</v>
      </c>
      <c r="F9" s="1" t="s">
        <v>6</v>
      </c>
      <c r="G9" s="1" t="s">
        <v>7</v>
      </c>
      <c r="H9" s="1" t="s">
        <v>16</v>
      </c>
    </row>
    <row r="10" spans="2:9">
      <c r="B10" s="23" t="s">
        <v>17</v>
      </c>
      <c r="C10" s="2">
        <v>61.32</v>
      </c>
      <c r="D10" s="2">
        <v>513.91999999999996</v>
      </c>
      <c r="E10" s="2">
        <v>-8.6858699999999995</v>
      </c>
      <c r="F10" s="2">
        <v>1.17831</v>
      </c>
      <c r="G10" s="2">
        <v>-4.8761999999999999</v>
      </c>
      <c r="H10" s="2">
        <v>1.5880000000000001</v>
      </c>
    </row>
    <row r="11" spans="2:9">
      <c r="B11" s="24"/>
      <c r="C11" s="24"/>
      <c r="D11" s="24"/>
      <c r="E11" s="24"/>
      <c r="F11" s="24"/>
      <c r="G11" s="24"/>
      <c r="H11" s="24"/>
    </row>
    <row r="12" spans="2:9">
      <c r="B12" s="1" t="s">
        <v>0</v>
      </c>
      <c r="C12" s="31">
        <v>369.72399116221749</v>
      </c>
      <c r="D12" s="24"/>
      <c r="E12" s="24"/>
      <c r="F12" s="24"/>
      <c r="G12" s="24"/>
    </row>
    <row r="13" spans="2:9" ht="14.25">
      <c r="B13" s="1" t="s">
        <v>18</v>
      </c>
      <c r="C13" s="25">
        <f>C12/D10</f>
        <v>0.7194193476848878</v>
      </c>
      <c r="D13" s="24"/>
      <c r="E13" s="24"/>
      <c r="F13" s="24"/>
      <c r="G13" s="24"/>
      <c r="H13" s="5"/>
    </row>
    <row r="14" spans="2:9">
      <c r="B14" s="26" t="s">
        <v>19</v>
      </c>
      <c r="C14" s="25">
        <f>1-C13</f>
        <v>0.2805806523151122</v>
      </c>
      <c r="D14" s="24"/>
      <c r="E14" s="27"/>
      <c r="F14" s="28"/>
      <c r="G14" s="24"/>
      <c r="H14" s="31"/>
    </row>
    <row r="15" spans="2:9">
      <c r="B15" s="27"/>
      <c r="C15" s="28"/>
      <c r="D15" s="24"/>
      <c r="E15" s="27"/>
      <c r="F15" s="28"/>
      <c r="G15" s="24"/>
      <c r="H15" s="6"/>
    </row>
    <row r="16" spans="2:9" ht="14.25">
      <c r="B16" s="1" t="s">
        <v>2</v>
      </c>
      <c r="C16" s="31">
        <v>2</v>
      </c>
      <c r="D16" s="24"/>
      <c r="E16" s="27"/>
      <c r="F16" s="28"/>
      <c r="G16" s="24"/>
      <c r="I16" s="20"/>
    </row>
    <row r="17" spans="1:8" ht="14.25">
      <c r="B17" s="21" t="s">
        <v>20</v>
      </c>
      <c r="C17" s="29">
        <f>C10*EXP((E10*C14+F10*C14^1.5+G10*C14^2.5+H10*C14^5)/C13)</f>
        <v>2.0000000623178948</v>
      </c>
      <c r="D17" s="24"/>
      <c r="E17" s="27"/>
      <c r="F17" s="28"/>
      <c r="G17" s="24"/>
      <c r="H17" s="24"/>
    </row>
    <row r="18" spans="1:8">
      <c r="B18" s="30" t="s">
        <v>21</v>
      </c>
      <c r="C18" s="29">
        <f>C17-C16</f>
        <v>6.2317894844454713E-8</v>
      </c>
      <c r="D18" s="24"/>
      <c r="E18" s="27"/>
      <c r="F18" s="28"/>
      <c r="G18" s="24"/>
      <c r="H18" s="24"/>
    </row>
    <row r="19" spans="1:8">
      <c r="B19" s="46"/>
      <c r="C19" s="7"/>
      <c r="D19" s="24"/>
      <c r="E19" s="27"/>
      <c r="F19" s="28"/>
      <c r="G19" s="24"/>
      <c r="H19" s="24"/>
    </row>
    <row r="20" spans="1:8">
      <c r="B20" s="46"/>
      <c r="C20" s="7"/>
      <c r="D20" s="24"/>
      <c r="E20" s="27"/>
      <c r="F20" s="28"/>
      <c r="G20" s="24"/>
      <c r="H20" s="24"/>
    </row>
    <row r="21" spans="1:8">
      <c r="B21" s="46"/>
      <c r="C21" s="47"/>
      <c r="D21" s="24"/>
      <c r="E21" s="27"/>
      <c r="F21" s="28"/>
      <c r="G21" s="24"/>
      <c r="H21" s="24"/>
    </row>
    <row r="22" spans="1:8">
      <c r="B22" s="46"/>
      <c r="C22" s="47"/>
      <c r="D22" s="24"/>
      <c r="E22" s="27"/>
      <c r="F22" s="28"/>
      <c r="G22" s="24"/>
      <c r="H22" s="24"/>
    </row>
    <row r="23" spans="1:8">
      <c r="B23" s="46"/>
      <c r="C23" s="47"/>
      <c r="D23" s="24"/>
      <c r="E23" s="27"/>
      <c r="F23" s="28"/>
      <c r="G23" s="24"/>
      <c r="H23" s="24"/>
    </row>
    <row r="29" spans="1:8" customFormat="1" ht="15"/>
    <row r="30" spans="1:8" customFormat="1" ht="15"/>
    <row r="31" spans="1:8" customFormat="1" ht="15"/>
    <row r="32" spans="1:8" s="50" customFormat="1" ht="14.25">
      <c r="A32" s="1" t="s">
        <v>32</v>
      </c>
      <c r="B32" s="48">
        <f>10^(-4)</f>
        <v>1E-4</v>
      </c>
      <c r="C32" s="49"/>
      <c r="D32" s="4" t="s">
        <v>33</v>
      </c>
      <c r="E32" s="48">
        <f>10^5</f>
        <v>100000</v>
      </c>
    </row>
    <row r="35" spans="2:6" ht="16.5" customHeight="1">
      <c r="E35" s="37" t="s">
        <v>26</v>
      </c>
      <c r="F35" s="34" t="s">
        <v>27</v>
      </c>
    </row>
    <row r="36" spans="2:6" ht="15" customHeight="1">
      <c r="B36" s="36" t="s">
        <v>23</v>
      </c>
      <c r="C36" s="34">
        <v>0.01</v>
      </c>
      <c r="E36" s="36" t="s">
        <v>23</v>
      </c>
      <c r="F36" s="34">
        <v>0.01</v>
      </c>
    </row>
    <row r="37" spans="2:6" ht="16.5" customHeight="1">
      <c r="B37" s="36" t="s">
        <v>24</v>
      </c>
      <c r="C37" s="35">
        <f>1/SQRT(C36)</f>
        <v>10</v>
      </c>
      <c r="E37" s="36" t="s">
        <v>24</v>
      </c>
      <c r="F37" s="35">
        <f>IF(F35="Iterar",F38,1/SQRT(F36))</f>
        <v>10</v>
      </c>
    </row>
    <row r="38" spans="2:6" ht="15">
      <c r="B38" s="36" t="s">
        <v>25</v>
      </c>
      <c r="C38" s="35">
        <f>-0.86*LN($B$32/3.7+2.51/$E$32*C37)</f>
        <v>7.0415013173506225</v>
      </c>
      <c r="E38" s="36" t="s">
        <v>25</v>
      </c>
      <c r="F38" s="35">
        <f>-0.86*LN($B$32/3.7+2.51/$E$32*F37)</f>
        <v>7.0415013173506225</v>
      </c>
    </row>
    <row r="39" spans="2:6">
      <c r="B39" s="36" t="s">
        <v>28</v>
      </c>
      <c r="C39" s="35">
        <f>ABS(C37-C38)</f>
        <v>2.9584986826493775</v>
      </c>
      <c r="E39" s="36" t="s">
        <v>28</v>
      </c>
      <c r="F39" s="35">
        <f>ABS(F37-F38)</f>
        <v>2.9584986826493775</v>
      </c>
    </row>
    <row r="40" spans="2:6">
      <c r="B40" s="36" t="s">
        <v>22</v>
      </c>
      <c r="C40" s="35">
        <f>(1/C38)^2</f>
        <v>2.0168308242343273E-2</v>
      </c>
      <c r="E40" s="36" t="s">
        <v>22</v>
      </c>
      <c r="F40" s="35">
        <f>(1/F38)^2</f>
        <v>2.0168308242343273E-2</v>
      </c>
    </row>
    <row r="46" spans="2:6" s="50" customFormat="1"/>
    <row r="47" spans="2:6" s="50" customFormat="1"/>
    <row r="48" spans="2:6" customFormat="1" ht="15"/>
    <row r="49" spans="1:8" customFormat="1" ht="15"/>
    <row r="50" spans="1:8" customFormat="1" ht="15"/>
    <row r="51" spans="1:8" customFormat="1" ht="15"/>
    <row r="52" spans="1:8" customFormat="1" ht="15"/>
    <row r="53" spans="1:8" customFormat="1" ht="15"/>
    <row r="54" spans="1:8" customFormat="1" ht="15"/>
    <row r="55" spans="1:8" customFormat="1" ht="15"/>
    <row r="56" spans="1:8" customFormat="1" ht="15"/>
    <row r="57" spans="1:8" customFormat="1" ht="15"/>
    <row r="58" spans="1:8" customFormat="1" ht="15">
      <c r="A58" s="3"/>
      <c r="B58" s="3"/>
      <c r="C58" s="3"/>
      <c r="D58" s="3"/>
      <c r="E58" s="3"/>
      <c r="F58" s="3"/>
      <c r="G58" s="3"/>
      <c r="H58" s="3"/>
    </row>
    <row r="59" spans="1:8" customFormat="1" ht="15">
      <c r="A59" s="3"/>
      <c r="B59" s="3"/>
      <c r="C59" s="3"/>
      <c r="D59" s="3"/>
      <c r="E59" s="3"/>
      <c r="F59" s="3"/>
      <c r="G59" s="3"/>
      <c r="H59" s="3"/>
    </row>
    <row r="60" spans="1:8" customFormat="1" ht="15">
      <c r="F60" s="3"/>
      <c r="G60" s="3"/>
    </row>
    <row r="61" spans="1:8" customFormat="1" ht="15"/>
    <row r="62" spans="1:8" customFormat="1" ht="15"/>
    <row r="63" spans="1:8" customFormat="1" ht="15"/>
    <row r="64" spans="1:8" s="42" customFormat="1" ht="15">
      <c r="A64"/>
      <c r="B64"/>
      <c r="C64"/>
      <c r="D64"/>
      <c r="E64"/>
      <c r="F64"/>
      <c r="G64"/>
      <c r="H64"/>
    </row>
    <row r="65" spans="1:8" customFormat="1" ht="20.25">
      <c r="C65" s="33"/>
    </row>
    <row r="66" spans="1:8" customFormat="1" ht="20.25">
      <c r="A66" s="38"/>
      <c r="B66" s="39"/>
      <c r="C66" s="40"/>
      <c r="D66" s="41"/>
      <c r="E66" s="39"/>
      <c r="F66" s="42"/>
      <c r="G66" s="42"/>
      <c r="H66" s="42"/>
    </row>
    <row r="67" spans="1:8" customFormat="1" ht="15">
      <c r="A67" s="1" t="s">
        <v>32</v>
      </c>
      <c r="B67" s="48">
        <f>10^(-4)</f>
        <v>1E-4</v>
      </c>
    </row>
    <row r="68" spans="1:8" customFormat="1" ht="15"/>
    <row r="69" spans="1:8" customFormat="1" ht="15">
      <c r="C69" s="43" t="s">
        <v>22</v>
      </c>
      <c r="D69" s="44">
        <v>1.8850247523650412E-2</v>
      </c>
      <c r="F69" s="43" t="s">
        <v>29</v>
      </c>
      <c r="G69" s="45">
        <f>SQRT(1/D69)+0.86*LN($B$67/3.7+2.51/D70/SQRT(D69))</f>
        <v>-1.0849216991459798E-7</v>
      </c>
    </row>
    <row r="70" spans="1:8" ht="15">
      <c r="A70"/>
      <c r="B70"/>
      <c r="C70" s="43" t="s">
        <v>30</v>
      </c>
      <c r="D70" s="44">
        <v>100007.30352269176</v>
      </c>
      <c r="E70"/>
      <c r="F70" s="43" t="s">
        <v>31</v>
      </c>
      <c r="G70" s="45">
        <f>10^5+10^2*B67+10^6*B67^2+1/SQRT(D69)-D70</f>
        <v>-1.0512303560972214E-7</v>
      </c>
      <c r="H70"/>
    </row>
    <row r="71" spans="1:8" ht="15">
      <c r="A71"/>
      <c r="B71"/>
      <c r="C71"/>
      <c r="D71"/>
      <c r="E71"/>
      <c r="F71"/>
      <c r="G71"/>
      <c r="H71"/>
    </row>
  </sheetData>
  <pageMargins left="0.75" right="0.75" top="1" bottom="1" header="0" footer="0"/>
  <pageSetup paperSize="9" orientation="portrait" r:id="rId1"/>
  <headerFooter alignWithMargins="0"/>
  <drawing r:id="rId2"/>
  <legacyDrawing r:id="rId3"/>
  <oleObjects>
    <oleObject progId="Equation.DSMT4" shapeId="3073" r:id="rId4"/>
    <oleObject progId="Equation.DSMT4" shapeId="3074" r:id="rId5"/>
    <oleObject progId="Equation.DSMT4" shapeId="3075" r:id="rId6"/>
    <oleObject progId="Equation.DSMT4" shapeId="3076" r:id="rId7"/>
    <oleObject progId="Equation.DSMT4" shapeId="3077" r:id="rId8"/>
    <oleObject progId="Equation.DSMT4" shapeId="3078" r:id="rId9"/>
    <oleObject progId="Equation.DSMT4" shapeId="3093" r:id="rId10"/>
    <oleObject progId="Equation.DSMT4" shapeId="3103" r:id="rId11"/>
    <oleObject progId="Equation.DSMT4" shapeId="3105" r:id="rId12"/>
    <oleObject progId="Equation.DSMT4" shapeId="3107" r:id="rId13"/>
    <oleObject progId="Equation.DSMT4" shapeId="3109" r:id="rId1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Nomenclatura</vt:lpstr>
      <vt:lpstr>Iteraciones</vt:lpstr>
    </vt:vector>
  </TitlesOfParts>
  <Company>JLLC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JLLC</dc:creator>
  <cp:lastModifiedBy>JLLC</cp:lastModifiedBy>
  <dcterms:created xsi:type="dcterms:W3CDTF">2020-07-28T15:44:45Z</dcterms:created>
  <dcterms:modified xsi:type="dcterms:W3CDTF">2020-07-28T19:13:19Z</dcterms:modified>
</cp:coreProperties>
</file>