
<file path=[Content_Types].xml><?xml version="1.0" encoding="utf-8"?>
<Types xmlns="http://schemas.openxmlformats.org/package/2006/content-types">
  <Override PartName="/xl/embeddings/oleObject8.bin" ContentType="application/vnd.openxmlformats-officedocument.oleObject"/>
  <Override PartName="/xl/embeddings/oleObject14.bin" ContentType="application/vnd.openxmlformats-officedocument.oleObject"/>
  <Override PartName="/xl/embeddings/oleObject23.bin" ContentType="application/vnd.openxmlformats-officedocument.oleObject"/>
  <Override PartName="/xl/theme/theme1.xml" ContentType="application/vnd.openxmlformats-officedocument.theme+xml"/>
  <Override PartName="/xl/styles.xml" ContentType="application/vnd.openxmlformats-officedocument.spreadsheetml.styles+xml"/>
  <Override PartName="/xl/embeddings/oleObject6.bin" ContentType="application/vnd.openxmlformats-officedocument.oleObject"/>
  <Override PartName="/xl/embeddings/oleObject12.bin" ContentType="application/vnd.openxmlformats-officedocument.oleObject"/>
  <Override PartName="/xl/embeddings/oleObject21.bin" ContentType="application/vnd.openxmlformats-officedocument.oleObject"/>
  <Override PartName="/xl/drawings/drawing6.xml" ContentType="application/vnd.openxmlformats-officedocument.drawing+xml"/>
  <Override PartName="/xl/embeddings/oleObject4.bin" ContentType="application/vnd.openxmlformats-officedocument.oleObject"/>
  <Override PartName="/xl/embeddings/oleObject10.bin" ContentType="application/vnd.openxmlformats-officedocument.oleObject"/>
  <Override PartName="/xl/drawings/drawing4.xml" ContentType="application/vnd.openxmlformats-officedocument.drawing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omments4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9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Default Extension="bin" ContentType="application/vnd.openxmlformats-officedocument.spreadsheetml.printerSettings"/>
  <Default Extension="png" ContentType="image/png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embeddings/oleObject5.bin" ContentType="application/vnd.openxmlformats-officedocument.oleObject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worksheets/sheet6.xml" ContentType="application/vnd.openxmlformats-officedocument.spreadsheetml.worksheet+xml"/>
  <Override PartName="/xl/embeddings/oleObject3.bin" ContentType="application/vnd.openxmlformats-officedocument.oleObject"/>
  <Default Extension="emf" ContentType="image/x-emf"/>
  <Override PartName="/xl/embeddings/oleObject11.bin" ContentType="application/vnd.openxmlformats-officedocument.oleObject"/>
  <Override PartName="/xl/drawings/drawing5.xml" ContentType="application/vnd.openxmlformats-officedocument.drawing+xml"/>
  <Override PartName="/xl/embeddings/oleObject20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60" windowWidth="9390" windowHeight="2775" activeTab="5"/>
  </bookViews>
  <sheets>
    <sheet name="Presentación" sheetId="6" r:id="rId1"/>
    <sheet name="Nomenclatura" sheetId="7" r:id="rId2"/>
    <sheet name="Operaciones" sheetId="4" r:id="rId3"/>
    <sheet name="Iteraciones" sheetId="9" r:id="rId4"/>
    <sheet name="Solver" sheetId="8" r:id="rId5"/>
    <sheet name="SistemaEcuacionesNoLineales" sheetId="5" r:id="rId6"/>
  </sheets>
  <externalReferences>
    <externalReference r:id="rId7"/>
  </externalReferences>
  <definedNames>
    <definedName name="solver_adj" localSheetId="3" hidden="1">Iteraciones!$C$12</definedName>
    <definedName name="solver_adj" localSheetId="5" hidden="1">SistemaEcuacionesNoLineales!#REF!</definedName>
    <definedName name="solver_adj" localSheetId="4" hidden="1">Solver!$C$14</definedName>
    <definedName name="solver_cvg" localSheetId="3" hidden="1">0.0001</definedName>
    <definedName name="solver_cvg" localSheetId="5" hidden="1">0.0001</definedName>
    <definedName name="solver_cvg" localSheetId="4" hidden="1">0.0001</definedName>
    <definedName name="solver_drv" localSheetId="3" hidden="1">1</definedName>
    <definedName name="solver_drv" localSheetId="5" hidden="1">1</definedName>
    <definedName name="solver_drv" localSheetId="4" hidden="1">1</definedName>
    <definedName name="solver_eng" localSheetId="3" hidden="1">1</definedName>
    <definedName name="solver_eng" localSheetId="5" hidden="1">1</definedName>
    <definedName name="solver_eng" localSheetId="4" hidden="1">1</definedName>
    <definedName name="solver_est" localSheetId="3" hidden="1">1</definedName>
    <definedName name="solver_est" localSheetId="5" hidden="1">1</definedName>
    <definedName name="solver_est" localSheetId="4" hidden="1">1</definedName>
    <definedName name="solver_itr" localSheetId="3" hidden="1">100</definedName>
    <definedName name="solver_itr" localSheetId="5" hidden="1">100</definedName>
    <definedName name="solver_itr" localSheetId="4" hidden="1">100</definedName>
    <definedName name="solver_lhs1" localSheetId="3" hidden="1">Iteraciones!#REF!</definedName>
    <definedName name="solver_lhs1" localSheetId="5" hidden="1">SistemaEcuacionesNoLineales!$G$29</definedName>
    <definedName name="solver_lhs1" localSheetId="4" hidden="1">Solver!#REF!</definedName>
    <definedName name="solver_lin" localSheetId="3" hidden="1">2</definedName>
    <definedName name="solver_lin" localSheetId="5" hidden="1">2</definedName>
    <definedName name="solver_lin" localSheetId="4" hidden="1">2</definedName>
    <definedName name="solver_mip" localSheetId="3" hidden="1">2147483647</definedName>
    <definedName name="solver_mip" localSheetId="5" hidden="1">2147483647</definedName>
    <definedName name="solver_mip" localSheetId="4" hidden="1">2147483647</definedName>
    <definedName name="solver_mni" localSheetId="3" hidden="1">30</definedName>
    <definedName name="solver_mni" localSheetId="5" hidden="1">30</definedName>
    <definedName name="solver_mni" localSheetId="4" hidden="1">30</definedName>
    <definedName name="solver_mrt" localSheetId="3" hidden="1">0.075</definedName>
    <definedName name="solver_mrt" localSheetId="5" hidden="1">0.075</definedName>
    <definedName name="solver_mrt" localSheetId="4" hidden="1">0.075</definedName>
    <definedName name="solver_msl" localSheetId="3" hidden="1">2</definedName>
    <definedName name="solver_msl" localSheetId="5" hidden="1">2</definedName>
    <definedName name="solver_msl" localSheetId="4" hidden="1">2</definedName>
    <definedName name="solver_neg" localSheetId="3" hidden="1">1</definedName>
    <definedName name="solver_neg" localSheetId="5" hidden="1">1</definedName>
    <definedName name="solver_neg" localSheetId="4" hidden="1">1</definedName>
    <definedName name="solver_nod" localSheetId="3" hidden="1">2147483647</definedName>
    <definedName name="solver_nod" localSheetId="5" hidden="1">2147483647</definedName>
    <definedName name="solver_nod" localSheetId="4" hidden="1">2147483647</definedName>
    <definedName name="solver_num" localSheetId="3" hidden="1">0</definedName>
    <definedName name="solver_num" localSheetId="5" hidden="1">0</definedName>
    <definedName name="solver_num" localSheetId="4" hidden="1">0</definedName>
    <definedName name="solver_nwt" localSheetId="3" hidden="1">1</definedName>
    <definedName name="solver_nwt" localSheetId="5" hidden="1">1</definedName>
    <definedName name="solver_nwt" localSheetId="4" hidden="1">1</definedName>
    <definedName name="solver_opt" localSheetId="3" hidden="1">Iteraciones!$C$18</definedName>
    <definedName name="solver_opt" localSheetId="5" hidden="1">SistemaEcuacionesNoLineales!#REF!</definedName>
    <definedName name="solver_opt" localSheetId="4" hidden="1">Solver!$C$20</definedName>
    <definedName name="solver_pre" localSheetId="3" hidden="1">0.000001</definedName>
    <definedName name="solver_pre" localSheetId="5" hidden="1">0.000001</definedName>
    <definedName name="solver_pre" localSheetId="4" hidden="1">0.000001</definedName>
    <definedName name="solver_rbv" localSheetId="3" hidden="1">1</definedName>
    <definedName name="solver_rbv" localSheetId="5" hidden="1">1</definedName>
    <definedName name="solver_rbv" localSheetId="4" hidden="1">1</definedName>
    <definedName name="solver_rel1" localSheetId="3" hidden="1">2</definedName>
    <definedName name="solver_rel1" localSheetId="5" hidden="1">2</definedName>
    <definedName name="solver_rel1" localSheetId="4" hidden="1">2</definedName>
    <definedName name="solver_rhs1" localSheetId="3" hidden="1">0</definedName>
    <definedName name="solver_rhs1" localSheetId="5" hidden="1">0</definedName>
    <definedName name="solver_rhs1" localSheetId="4" hidden="1">0</definedName>
    <definedName name="solver_rlx" localSheetId="3" hidden="1">1</definedName>
    <definedName name="solver_rlx" localSheetId="5" hidden="1">1</definedName>
    <definedName name="solver_rlx" localSheetId="4" hidden="1">1</definedName>
    <definedName name="solver_rsd" localSheetId="3" hidden="1">0</definedName>
    <definedName name="solver_rsd" localSheetId="5" hidden="1">0</definedName>
    <definedName name="solver_rsd" localSheetId="4" hidden="1">0</definedName>
    <definedName name="solver_scl" localSheetId="3" hidden="1">2</definedName>
    <definedName name="solver_scl" localSheetId="5" hidden="1">2</definedName>
    <definedName name="solver_scl" localSheetId="4" hidden="1">2</definedName>
    <definedName name="solver_sho" localSheetId="3" hidden="1">2</definedName>
    <definedName name="solver_sho" localSheetId="5" hidden="1">2</definedName>
    <definedName name="solver_sho" localSheetId="4" hidden="1">2</definedName>
    <definedName name="solver_ssz" localSheetId="3" hidden="1">100</definedName>
    <definedName name="solver_ssz" localSheetId="5" hidden="1">100</definedName>
    <definedName name="solver_ssz" localSheetId="4" hidden="1">100</definedName>
    <definedName name="solver_tim" localSheetId="3" hidden="1">100</definedName>
    <definedName name="solver_tim" localSheetId="5" hidden="1">100</definedName>
    <definedName name="solver_tim" localSheetId="4" hidden="1">100</definedName>
    <definedName name="solver_tol" localSheetId="3" hidden="1">0.05</definedName>
    <definedName name="solver_tol" localSheetId="5" hidden="1">0.05</definedName>
    <definedName name="solver_tol" localSheetId="4" hidden="1">0.05</definedName>
    <definedName name="solver_typ" localSheetId="3" hidden="1">3</definedName>
    <definedName name="solver_typ" localSheetId="5" hidden="1">3</definedName>
    <definedName name="solver_typ" localSheetId="4" hidden="1">3</definedName>
    <definedName name="solver_val" localSheetId="3" hidden="1">0</definedName>
    <definedName name="solver_val" localSheetId="5" hidden="1">0</definedName>
    <definedName name="solver_val" localSheetId="4" hidden="1">0</definedName>
    <definedName name="solver_ver" localSheetId="3" hidden="1">3</definedName>
    <definedName name="solver_ver" localSheetId="5" hidden="1">3</definedName>
    <definedName name="solver_ver" localSheetId="4" hidden="1">3</definedName>
  </definedNames>
  <calcPr calcId="124519" iterate="1"/>
</workbook>
</file>

<file path=xl/calcChain.xml><?xml version="1.0" encoding="utf-8"?>
<calcChain xmlns="http://schemas.openxmlformats.org/spreadsheetml/2006/main">
  <c r="F54" i="7"/>
  <c r="E54"/>
  <c r="D54"/>
  <c r="C54"/>
  <c r="L41"/>
  <c r="M41"/>
  <c r="N41"/>
  <c r="K41"/>
  <c r="L40"/>
  <c r="M40"/>
  <c r="N40"/>
  <c r="K40"/>
  <c r="C48"/>
  <c r="E51"/>
  <c r="D51"/>
  <c r="C51"/>
  <c r="C49"/>
  <c r="D49"/>
  <c r="E49"/>
  <c r="F49"/>
  <c r="C50"/>
  <c r="D50"/>
  <c r="E50"/>
  <c r="F50"/>
  <c r="F51"/>
  <c r="F48"/>
  <c r="E48"/>
  <c r="D48"/>
  <c r="D14" i="4"/>
  <c r="D15"/>
  <c r="D13"/>
  <c r="D23" i="9"/>
  <c r="E23"/>
  <c r="F23"/>
  <c r="D24"/>
  <c r="E24"/>
  <c r="F24"/>
  <c r="D25"/>
  <c r="E25"/>
  <c r="F25"/>
  <c r="D15"/>
  <c r="E15"/>
  <c r="F15"/>
  <c r="D16"/>
  <c r="E16"/>
  <c r="F16"/>
  <c r="D17"/>
  <c r="E17"/>
  <c r="F17"/>
  <c r="D18"/>
  <c r="E18"/>
  <c r="F18"/>
  <c r="D19"/>
  <c r="E19"/>
  <c r="F19"/>
  <c r="D20"/>
  <c r="E20"/>
  <c r="F20"/>
  <c r="D21"/>
  <c r="E21"/>
  <c r="F21"/>
  <c r="D22"/>
  <c r="E22"/>
  <c r="F22"/>
  <c r="F14"/>
  <c r="E14"/>
  <c r="F13"/>
  <c r="D14"/>
  <c r="E13"/>
  <c r="C51" l="1"/>
  <c r="E46"/>
  <c r="B46"/>
  <c r="C15" i="8"/>
  <c r="C16" s="1"/>
  <c r="C19" s="1"/>
  <c r="C20" s="1"/>
  <c r="C18" i="7"/>
  <c r="C17"/>
  <c r="C16"/>
  <c r="B26" i="5"/>
  <c r="G29" s="1"/>
  <c r="G28" l="1"/>
  <c r="C52" i="9"/>
  <c r="C54" s="1"/>
  <c r="C53" l="1"/>
  <c r="F51"/>
  <c r="F52"/>
  <c r="F53"/>
  <c r="F54"/>
  <c r="G34"/>
  <c r="H34"/>
</calcChain>
</file>

<file path=xl/comments1.xml><?xml version="1.0" encoding="utf-8"?>
<comments xmlns="http://schemas.openxmlformats.org/spreadsheetml/2006/main">
  <authors>
    <author>JLLC</author>
  </authors>
  <commentList>
    <comment ref="C48" authorId="0">
      <text>
        <r>
          <rPr>
            <sz val="16"/>
            <color indexed="81"/>
            <rFont val="Cambria"/>
            <family val="1"/>
            <scheme val="major"/>
          </rPr>
          <t xml:space="preserve">=$B40*C40
</t>
        </r>
      </text>
    </comment>
  </commentList>
</comments>
</file>

<file path=xl/comments2.xml><?xml version="1.0" encoding="utf-8"?>
<comments xmlns="http://schemas.openxmlformats.org/spreadsheetml/2006/main">
  <authors>
    <author>JLLC</author>
  </authors>
  <commentList>
    <comment ref="D13" authorId="0">
      <text>
        <r>
          <rPr>
            <sz val="8"/>
            <color indexed="81"/>
            <rFont val="Tahoma"/>
            <family val="2"/>
          </rPr>
          <t>estimado inicial, por ejemplo:  x= 1</t>
        </r>
      </text>
    </comment>
    <comment ref="F13" authorId="0">
      <text>
        <r>
          <rPr>
            <sz val="11"/>
            <color indexed="81"/>
            <rFont val="Cambria"/>
            <family val="1"/>
            <scheme val="major"/>
          </rPr>
          <t>(xcal - xest)^2</t>
        </r>
      </text>
    </comment>
    <comment ref="D14" authorId="0">
      <text>
        <r>
          <rPr>
            <sz val="8"/>
            <color indexed="81"/>
            <rFont val="Tahoma"/>
            <family val="2"/>
          </rPr>
          <t>En la segunda iteración el valor del estimado va a ser el valor calculado en la celda E13:
=E13</t>
        </r>
      </text>
    </comment>
    <comment ref="D15" authorId="0">
      <text>
        <r>
          <rPr>
            <sz val="8"/>
            <color indexed="81"/>
            <rFont val="Tahoma"/>
            <family val="2"/>
          </rPr>
          <t>para las demas iteraciones arrastre la formula de la celda D14.</t>
        </r>
      </text>
    </comment>
    <comment ref="F49" authorId="0">
      <text>
        <r>
          <rPr>
            <b/>
            <sz val="10"/>
            <color indexed="81"/>
            <rFont val="Cambria"/>
            <family val="1"/>
            <scheme val="major"/>
          </rPr>
          <t xml:space="preserve">No itera: </t>
        </r>
        <r>
          <rPr>
            <sz val="10"/>
            <color indexed="81"/>
            <rFont val="Cambria"/>
            <family val="1"/>
            <scheme val="major"/>
          </rPr>
          <t xml:space="preserve">para no calcular
</t>
        </r>
        <r>
          <rPr>
            <b/>
            <sz val="10"/>
            <color indexed="81"/>
            <rFont val="Cambria"/>
            <family val="1"/>
            <scheme val="major"/>
          </rPr>
          <t xml:space="preserve">Iterar: </t>
        </r>
        <r>
          <rPr>
            <sz val="10"/>
            <color indexed="81"/>
            <rFont val="Cambria"/>
            <family val="1"/>
            <scheme val="major"/>
          </rPr>
          <t>para comenzar los cálculos</t>
        </r>
      </text>
    </comment>
    <comment ref="F50" authorId="0">
      <text>
        <r>
          <rPr>
            <sz val="10"/>
            <color indexed="81"/>
            <rFont val="Cambria"/>
            <family val="1"/>
            <scheme val="major"/>
          </rPr>
          <t>Estimado inicial</t>
        </r>
        <r>
          <rPr>
            <sz val="10"/>
            <color indexed="81"/>
            <rFont val="Tahoma"/>
            <family val="2"/>
          </rPr>
          <t xml:space="preserve"> </t>
        </r>
      </text>
    </comment>
    <comment ref="F51" authorId="0">
      <text>
        <r>
          <rPr>
            <sz val="10"/>
            <color indexed="81"/>
            <rFont val="Cambria"/>
            <family val="1"/>
            <scheme val="major"/>
          </rPr>
          <t>=SI(F30="Iterar",F33,1/RAIZ(F31))</t>
        </r>
      </text>
    </comment>
    <comment ref="C52" authorId="0">
      <text>
        <r>
          <rPr>
            <sz val="10"/>
            <color indexed="81"/>
            <rFont val="Cambria"/>
            <family val="1"/>
            <scheme val="major"/>
          </rPr>
          <t>Ecuación 2</t>
        </r>
      </text>
    </comment>
    <comment ref="F52" authorId="0">
      <text>
        <r>
          <rPr>
            <sz val="10"/>
            <color indexed="81"/>
            <rFont val="Cambria"/>
            <family val="1"/>
            <scheme val="major"/>
          </rPr>
          <t>Ecuación 2</t>
        </r>
      </text>
    </comment>
  </commentList>
</comments>
</file>

<file path=xl/comments3.xml><?xml version="1.0" encoding="utf-8"?>
<comments xmlns="http://schemas.openxmlformats.org/spreadsheetml/2006/main">
  <authors>
    <author>JLLC</author>
  </authors>
  <commentList>
    <comment ref="C14" authorId="0">
      <text>
        <r>
          <rPr>
            <sz val="10"/>
            <color indexed="81"/>
            <rFont val="Cambria"/>
            <family val="1"/>
            <scheme val="major"/>
          </rPr>
          <t>Estimado inicial</t>
        </r>
        <r>
          <rPr>
            <sz val="10"/>
            <color indexed="81"/>
            <rFont val="Tahoma"/>
            <family val="2"/>
          </rPr>
          <t xml:space="preserve"> </t>
        </r>
      </text>
    </comment>
    <comment ref="C15" authorId="0">
      <text>
        <r>
          <rPr>
            <sz val="10"/>
            <color indexed="81"/>
            <rFont val="Cambria"/>
            <family val="1"/>
            <scheme val="major"/>
          </rPr>
          <t>Temperatura reducida</t>
        </r>
      </text>
    </comment>
    <comment ref="C16" authorId="0">
      <text>
        <r>
          <rPr>
            <sz val="10"/>
            <color indexed="81"/>
            <rFont val="Cambria"/>
            <family val="1"/>
            <scheme val="major"/>
          </rPr>
          <t>tau</t>
        </r>
      </text>
    </comment>
    <comment ref="C18" authorId="0">
      <text>
        <r>
          <rPr>
            <sz val="10"/>
            <color indexed="81"/>
            <rFont val="Cambria"/>
            <family val="1"/>
            <scheme val="major"/>
          </rPr>
          <t>Dato del problema</t>
        </r>
      </text>
    </comment>
    <comment ref="C19" authorId="0">
      <text>
        <r>
          <rPr>
            <sz val="10"/>
            <color indexed="81"/>
            <rFont val="Cambria"/>
            <family val="1"/>
            <scheme val="major"/>
          </rPr>
          <t>Debe programar la ecuación de Wagner</t>
        </r>
      </text>
    </comment>
    <comment ref="C20" authorId="0">
      <text>
        <r>
          <rPr>
            <b/>
            <sz val="10"/>
            <color indexed="81"/>
            <rFont val="Cambria"/>
            <family val="1"/>
            <scheme val="major"/>
          </rPr>
          <t>Función objetivo</t>
        </r>
      </text>
    </comment>
  </commentList>
</comments>
</file>

<file path=xl/comments4.xml><?xml version="1.0" encoding="utf-8"?>
<comments xmlns="http://schemas.openxmlformats.org/spreadsheetml/2006/main">
  <authors>
    <author>JLLC</author>
  </authors>
  <commentList>
    <comment ref="D28" authorId="0">
      <text>
        <r>
          <rPr>
            <sz val="10"/>
            <color indexed="81"/>
            <rFont val="Cambria"/>
            <family val="1"/>
            <scheme val="major"/>
          </rPr>
          <t>Estimados iniciales</t>
        </r>
      </text>
    </comment>
  </commentList>
</comments>
</file>

<file path=xl/sharedStrings.xml><?xml version="1.0" encoding="utf-8"?>
<sst xmlns="http://schemas.openxmlformats.org/spreadsheetml/2006/main" count="78" uniqueCount="48">
  <si>
    <r>
      <t>T</t>
    </r>
    <r>
      <rPr>
        <b/>
        <sz val="10"/>
        <color theme="3"/>
        <rFont val="Cambria"/>
        <family val="1"/>
        <scheme val="major"/>
      </rPr>
      <t xml:space="preserve"> / K</t>
    </r>
  </si>
  <si>
    <r>
      <t>R / bar l mol</t>
    </r>
    <r>
      <rPr>
        <b/>
        <vertAlign val="superscript"/>
        <sz val="10"/>
        <color theme="3"/>
        <rFont val="Cambria"/>
        <family val="1"/>
        <scheme val="major"/>
      </rPr>
      <t>-1</t>
    </r>
    <r>
      <rPr>
        <b/>
        <sz val="10"/>
        <color theme="3"/>
        <rFont val="Cambria"/>
        <family val="1"/>
        <scheme val="major"/>
      </rPr>
      <t xml:space="preserve"> K</t>
    </r>
    <r>
      <rPr>
        <b/>
        <vertAlign val="superscript"/>
        <sz val="10"/>
        <color theme="3"/>
        <rFont val="Cambria"/>
        <family val="1"/>
        <scheme val="major"/>
      </rPr>
      <t>-1</t>
    </r>
  </si>
  <si>
    <r>
      <t>p</t>
    </r>
    <r>
      <rPr>
        <b/>
        <sz val="10"/>
        <color theme="3"/>
        <rFont val="Cambria"/>
        <family val="1"/>
        <scheme val="major"/>
      </rPr>
      <t xml:space="preserve"> / bar</t>
    </r>
  </si>
  <si>
    <r>
      <rPr>
        <b/>
        <sz val="10"/>
        <color theme="3"/>
        <rFont val="Cambria"/>
        <family val="1"/>
        <scheme val="major"/>
      </rPr>
      <t>v / l mol</t>
    </r>
    <r>
      <rPr>
        <b/>
        <vertAlign val="superscript"/>
        <sz val="10"/>
        <color theme="3"/>
        <rFont val="Cambria"/>
        <family val="1"/>
        <scheme val="major"/>
      </rPr>
      <t>-1</t>
    </r>
  </si>
  <si>
    <r>
      <t>B / l mol</t>
    </r>
    <r>
      <rPr>
        <b/>
        <vertAlign val="superscript"/>
        <sz val="10"/>
        <color theme="3"/>
        <rFont val="Cambria"/>
        <family val="1"/>
        <scheme val="major"/>
      </rPr>
      <t>-1</t>
    </r>
  </si>
  <si>
    <t>A</t>
  </si>
  <si>
    <t>B</t>
  </si>
  <si>
    <t>C</t>
  </si>
  <si>
    <t>1-butanol</t>
  </si>
  <si>
    <t>1-pentanol</t>
  </si>
  <si>
    <t>tolueno</t>
  </si>
  <si>
    <r>
      <t>p</t>
    </r>
    <r>
      <rPr>
        <b/>
        <i/>
        <vertAlign val="superscript"/>
        <sz val="10"/>
        <color theme="3"/>
        <rFont val="Cambria"/>
        <family val="1"/>
        <scheme val="major"/>
      </rPr>
      <t>s</t>
    </r>
    <r>
      <rPr>
        <b/>
        <i/>
        <vertAlign val="subscript"/>
        <sz val="10"/>
        <color theme="3"/>
        <rFont val="Cambria"/>
        <family val="1"/>
        <scheme val="major"/>
      </rPr>
      <t>i</t>
    </r>
    <r>
      <rPr>
        <b/>
        <sz val="10"/>
        <color theme="3"/>
        <rFont val="Cambria"/>
        <family val="1"/>
        <scheme val="major"/>
      </rPr>
      <t xml:space="preserve"> / bar</t>
    </r>
  </si>
  <si>
    <t>EXP(B22-C22/(C28+D22))</t>
  </si>
  <si>
    <t>Código de colores</t>
  </si>
  <si>
    <r>
      <t>p</t>
    </r>
    <r>
      <rPr>
        <b/>
        <i/>
        <vertAlign val="subscript"/>
        <sz val="10"/>
        <color theme="3"/>
        <rFont val="Cambria"/>
        <family val="1"/>
        <scheme val="major"/>
      </rPr>
      <t>c</t>
    </r>
    <r>
      <rPr>
        <b/>
        <sz val="10"/>
        <color theme="3"/>
        <rFont val="Cambria"/>
        <family val="1"/>
        <scheme val="major"/>
      </rPr>
      <t xml:space="preserve"> / bar</t>
    </r>
  </si>
  <si>
    <r>
      <t>T</t>
    </r>
    <r>
      <rPr>
        <b/>
        <i/>
        <vertAlign val="subscript"/>
        <sz val="10"/>
        <color theme="3"/>
        <rFont val="Cambria"/>
        <family val="1"/>
        <scheme val="major"/>
      </rPr>
      <t>c</t>
    </r>
    <r>
      <rPr>
        <b/>
        <sz val="10"/>
        <color theme="3"/>
        <rFont val="Cambria"/>
        <family val="1"/>
        <scheme val="major"/>
      </rPr>
      <t xml:space="preserve"> / K</t>
    </r>
  </si>
  <si>
    <t>D</t>
  </si>
  <si>
    <t>etanol</t>
  </si>
  <si>
    <r>
      <t>T</t>
    </r>
    <r>
      <rPr>
        <b/>
        <i/>
        <vertAlign val="subscript"/>
        <sz val="10"/>
        <color theme="3"/>
        <rFont val="Cambria"/>
        <family val="1"/>
        <scheme val="major"/>
      </rPr>
      <t>r</t>
    </r>
  </si>
  <si>
    <t>t</t>
  </si>
  <si>
    <t>Diferencia</t>
  </si>
  <si>
    <t>f</t>
  </si>
  <si>
    <r>
      <t>f</t>
    </r>
    <r>
      <rPr>
        <b/>
        <i/>
        <vertAlign val="subscript"/>
        <sz val="10"/>
        <color theme="3"/>
        <rFont val="Cambria"/>
        <family val="1"/>
        <scheme val="major"/>
      </rPr>
      <t>inicial</t>
    </r>
  </si>
  <si>
    <r>
      <t>f</t>
    </r>
    <r>
      <rPr>
        <b/>
        <i/>
        <vertAlign val="subscript"/>
        <sz val="10"/>
        <color theme="3"/>
        <rFont val="Cambria"/>
        <family val="1"/>
        <scheme val="major"/>
      </rPr>
      <t>inicial</t>
    </r>
    <r>
      <rPr>
        <b/>
        <i/>
        <vertAlign val="superscript"/>
        <sz val="10"/>
        <color theme="3"/>
        <rFont val="Cambria"/>
        <family val="1"/>
        <scheme val="major"/>
      </rPr>
      <t>-1/2</t>
    </r>
  </si>
  <si>
    <r>
      <t>f</t>
    </r>
    <r>
      <rPr>
        <b/>
        <i/>
        <vertAlign val="subscript"/>
        <sz val="10"/>
        <color theme="3"/>
        <rFont val="Cambria"/>
        <family val="1"/>
        <scheme val="major"/>
      </rPr>
      <t>Colebrook</t>
    </r>
    <r>
      <rPr>
        <b/>
        <i/>
        <vertAlign val="superscript"/>
        <sz val="10"/>
        <color theme="3"/>
        <rFont val="Cambria"/>
        <family val="1"/>
        <scheme val="major"/>
      </rPr>
      <t>-1/2</t>
    </r>
  </si>
  <si>
    <t>Bandera</t>
  </si>
  <si>
    <t>No Iterar</t>
  </si>
  <si>
    <t>Error</t>
  </si>
  <si>
    <t>Función objetivo 1</t>
  </si>
  <si>
    <t>NRE</t>
  </si>
  <si>
    <t>Función objetivo 2</t>
  </si>
  <si>
    <r>
      <rPr>
        <b/>
        <i/>
        <sz val="10"/>
        <color theme="3"/>
        <rFont val="Symbol"/>
        <family val="1"/>
        <charset val="2"/>
      </rPr>
      <t>e</t>
    </r>
    <r>
      <rPr>
        <b/>
        <i/>
        <sz val="10"/>
        <color theme="3"/>
        <rFont val="Cambria"/>
        <family val="1"/>
        <scheme val="major"/>
      </rPr>
      <t>/D</t>
    </r>
  </si>
  <si>
    <r>
      <t>N</t>
    </r>
    <r>
      <rPr>
        <b/>
        <vertAlign val="subscript"/>
        <sz val="10"/>
        <color theme="3"/>
        <rFont val="Cambria"/>
        <family val="1"/>
        <scheme val="major"/>
      </rPr>
      <t>Re</t>
    </r>
  </si>
  <si>
    <t>Propieada física</t>
  </si>
  <si>
    <t>Dato o estimado inicial</t>
  </si>
  <si>
    <t>Ecuaciones</t>
  </si>
  <si>
    <r>
      <rPr>
        <b/>
        <i/>
        <sz val="10"/>
        <color theme="3"/>
        <rFont val="Cambria"/>
        <family val="1"/>
        <scheme val="major"/>
      </rPr>
      <t>P</t>
    </r>
    <r>
      <rPr>
        <b/>
        <i/>
        <vertAlign val="subscript"/>
        <sz val="10"/>
        <color theme="3"/>
        <rFont val="Cambria"/>
        <family val="1"/>
        <scheme val="major"/>
      </rPr>
      <t>i</t>
    </r>
    <r>
      <rPr>
        <b/>
        <i/>
        <vertAlign val="superscript"/>
        <sz val="10"/>
        <color theme="3"/>
        <rFont val="Cambria"/>
        <family val="1"/>
        <scheme val="major"/>
      </rPr>
      <t>s</t>
    </r>
    <r>
      <rPr>
        <b/>
        <sz val="10"/>
        <color theme="3"/>
        <rFont val="Cambria"/>
        <family val="1"/>
        <scheme val="major"/>
      </rPr>
      <t xml:space="preserve"> / bar</t>
    </r>
  </si>
  <si>
    <r>
      <rPr>
        <b/>
        <i/>
        <sz val="10"/>
        <color theme="3"/>
        <rFont val="Cambria"/>
        <family val="1"/>
        <scheme val="major"/>
      </rPr>
      <t>P</t>
    </r>
    <r>
      <rPr>
        <b/>
        <i/>
        <vertAlign val="subscript"/>
        <sz val="10"/>
        <color theme="3"/>
        <rFont val="Cambria"/>
        <family val="1"/>
        <scheme val="major"/>
      </rPr>
      <t>i</t>
    </r>
    <r>
      <rPr>
        <b/>
        <i/>
        <vertAlign val="superscript"/>
        <sz val="10"/>
        <color theme="3"/>
        <rFont val="Cambria"/>
        <family val="1"/>
        <scheme val="major"/>
      </rPr>
      <t>s</t>
    </r>
    <r>
      <rPr>
        <b/>
        <sz val="10"/>
        <color theme="3"/>
        <rFont val="Cambria"/>
        <family val="1"/>
        <scheme val="major"/>
      </rPr>
      <t xml:space="preserve"> </t>
    </r>
    <r>
      <rPr>
        <b/>
        <vertAlign val="subscript"/>
        <sz val="10"/>
        <color theme="3"/>
        <rFont val="Cambria"/>
        <family val="1"/>
        <scheme val="major"/>
      </rPr>
      <t xml:space="preserve">Wagner </t>
    </r>
    <r>
      <rPr>
        <b/>
        <sz val="10"/>
        <color theme="3"/>
        <rFont val="Cambria"/>
        <family val="1"/>
        <scheme val="major"/>
      </rPr>
      <t>/ bar</t>
    </r>
  </si>
  <si>
    <t>Interación</t>
  </si>
  <si>
    <r>
      <t xml:space="preserve">x </t>
    </r>
    <r>
      <rPr>
        <i/>
        <vertAlign val="subscript"/>
        <sz val="14"/>
        <color theme="3"/>
        <rFont val="Cambria"/>
        <family val="1"/>
        <scheme val="major"/>
      </rPr>
      <t>estimada</t>
    </r>
  </si>
  <si>
    <r>
      <t xml:space="preserve">x </t>
    </r>
    <r>
      <rPr>
        <i/>
        <vertAlign val="subscript"/>
        <sz val="14"/>
        <color theme="3"/>
        <rFont val="Cambria"/>
        <family val="1"/>
        <scheme val="major"/>
      </rPr>
      <t>calculada</t>
    </r>
  </si>
  <si>
    <r>
      <t>x</t>
    </r>
    <r>
      <rPr>
        <b/>
        <i/>
        <vertAlign val="subscript"/>
        <sz val="10"/>
        <color theme="3"/>
        <rFont val="Cambria"/>
        <family val="1"/>
        <scheme val="major"/>
      </rPr>
      <t>i</t>
    </r>
  </si>
  <si>
    <r>
      <t>A</t>
    </r>
    <r>
      <rPr>
        <b/>
        <vertAlign val="subscript"/>
        <sz val="10"/>
        <color theme="3"/>
        <rFont val="Cambria"/>
        <family val="1"/>
        <scheme val="major"/>
      </rPr>
      <t>i</t>
    </r>
  </si>
  <si>
    <r>
      <t>B</t>
    </r>
    <r>
      <rPr>
        <b/>
        <vertAlign val="subscript"/>
        <sz val="10"/>
        <color theme="3"/>
        <rFont val="Cambria"/>
        <family val="1"/>
        <scheme val="major"/>
      </rPr>
      <t>i</t>
    </r>
  </si>
  <si>
    <r>
      <t>C</t>
    </r>
    <r>
      <rPr>
        <b/>
        <vertAlign val="subscript"/>
        <sz val="10"/>
        <color theme="3"/>
        <rFont val="Cambria"/>
        <family val="1"/>
        <scheme val="major"/>
      </rPr>
      <t>i</t>
    </r>
  </si>
  <si>
    <r>
      <t>D</t>
    </r>
    <r>
      <rPr>
        <b/>
        <vertAlign val="subscript"/>
        <sz val="10"/>
        <color theme="3"/>
        <rFont val="Cambria"/>
        <family val="1"/>
        <scheme val="major"/>
      </rPr>
      <t>i</t>
    </r>
  </si>
  <si>
    <t>$B40</t>
  </si>
  <si>
    <t>B$40</t>
  </si>
</sst>
</file>

<file path=xl/styles.xml><?xml version="1.0" encoding="utf-8"?>
<styleSheet xmlns="http://schemas.openxmlformats.org/spreadsheetml/2006/main">
  <numFmts count="6">
    <numFmt numFmtId="164" formatCode="0.0"/>
    <numFmt numFmtId="165" formatCode="0.000"/>
    <numFmt numFmtId="166" formatCode="0.00000"/>
    <numFmt numFmtId="167" formatCode="#,##0.0"/>
    <numFmt numFmtId="168" formatCode="0.0000"/>
    <numFmt numFmtId="169" formatCode="0.E+00"/>
  </numFmts>
  <fonts count="32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3"/>
      <name val="Cambria"/>
      <family val="1"/>
      <scheme val="major"/>
    </font>
    <font>
      <b/>
      <sz val="10"/>
      <color theme="3"/>
      <name val="Cambria"/>
      <family val="1"/>
      <scheme val="major"/>
    </font>
    <font>
      <sz val="10"/>
      <name val="Cambria"/>
      <family val="1"/>
      <scheme val="major"/>
    </font>
    <font>
      <b/>
      <vertAlign val="superscript"/>
      <sz val="10"/>
      <color theme="3"/>
      <name val="Cambria"/>
      <family val="1"/>
      <scheme val="major"/>
    </font>
    <font>
      <sz val="11"/>
      <color rgb="FF000000"/>
      <name val="Cambria"/>
      <family val="1"/>
    </font>
    <font>
      <b/>
      <sz val="10"/>
      <name val="Cambria"/>
      <family val="1"/>
      <scheme val="major"/>
    </font>
    <font>
      <b/>
      <i/>
      <vertAlign val="superscript"/>
      <sz val="10"/>
      <color theme="3"/>
      <name val="Cambria"/>
      <family val="1"/>
      <scheme val="major"/>
    </font>
    <font>
      <b/>
      <i/>
      <vertAlign val="subscript"/>
      <sz val="10"/>
      <color theme="3"/>
      <name val="Cambria"/>
      <family val="1"/>
      <scheme val="major"/>
    </font>
    <font>
      <sz val="10"/>
      <color theme="0" tint="-0.34998626667073579"/>
      <name val="Arial"/>
      <family val="2"/>
    </font>
    <font>
      <sz val="10"/>
      <color theme="0" tint="-4.9989318521683403E-2"/>
      <name val="Arial"/>
      <family val="2"/>
    </font>
    <font>
      <i/>
      <sz val="10"/>
      <name val="Cambria"/>
      <family val="1"/>
      <scheme val="major"/>
    </font>
    <font>
      <b/>
      <i/>
      <sz val="10"/>
      <color theme="3"/>
      <name val="Symbol"/>
      <family val="1"/>
      <charset val="2"/>
    </font>
    <font>
      <b/>
      <i/>
      <sz val="10"/>
      <color indexed="12"/>
      <name val="Cambria"/>
      <family val="1"/>
      <scheme val="major"/>
    </font>
    <font>
      <b/>
      <vertAlign val="subscript"/>
      <sz val="10"/>
      <color theme="3"/>
      <name val="Cambria"/>
      <family val="1"/>
      <scheme val="major"/>
    </font>
    <font>
      <sz val="10"/>
      <color indexed="81"/>
      <name val="Cambria"/>
      <family val="1"/>
      <scheme val="major"/>
    </font>
    <font>
      <sz val="10"/>
      <color indexed="81"/>
      <name val="Tahoma"/>
      <family val="2"/>
    </font>
    <font>
      <b/>
      <sz val="10"/>
      <color indexed="81"/>
      <name val="Cambria"/>
      <family val="1"/>
      <scheme val="major"/>
    </font>
    <font>
      <b/>
      <i/>
      <sz val="16"/>
      <color theme="3"/>
      <name val="Cambria"/>
      <family val="1"/>
      <scheme val="major"/>
    </font>
    <font>
      <sz val="16"/>
      <name val="Cambria"/>
      <family val="1"/>
      <scheme val="major"/>
    </font>
    <font>
      <sz val="16"/>
      <name val="Arial"/>
      <family val="2"/>
    </font>
    <font>
      <b/>
      <sz val="16"/>
      <color theme="3"/>
      <name val="Cambria"/>
      <family val="1"/>
      <scheme val="major"/>
    </font>
    <font>
      <b/>
      <i/>
      <sz val="10"/>
      <color rgb="FF1F497D"/>
      <name val="Cambria"/>
      <family val="1"/>
    </font>
    <font>
      <sz val="10"/>
      <name val="Cambria"/>
      <family val="1"/>
    </font>
    <font>
      <sz val="10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sz val="8"/>
      <color indexed="81"/>
      <name val="Tahoma"/>
      <family val="2"/>
    </font>
    <font>
      <sz val="11"/>
      <color indexed="81"/>
      <name val="Cambria"/>
      <family val="1"/>
      <scheme val="major"/>
    </font>
    <font>
      <i/>
      <vertAlign val="subscript"/>
      <sz val="14"/>
      <color theme="3"/>
      <name val="Cambria"/>
      <family val="1"/>
      <scheme val="major"/>
    </font>
    <font>
      <sz val="16"/>
      <color indexed="81"/>
      <name val="Cambria"/>
      <family val="1"/>
      <scheme val="major"/>
    </font>
    <font>
      <sz val="11"/>
      <name val="Cambria"/>
      <family val="1"/>
      <scheme val="maj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2" fillId="0" borderId="1" xfId="1" applyFont="1" applyBorder="1" applyAlignment="1">
      <alignment horizontal="center"/>
    </xf>
    <xf numFmtId="0" fontId="4" fillId="2" borderId="1" xfId="1" applyFont="1" applyFill="1" applyBorder="1" applyAlignment="1">
      <alignment horizontal="center"/>
    </xf>
    <xf numFmtId="0" fontId="1" fillId="0" borderId="0" xfId="1"/>
    <xf numFmtId="0" fontId="3" fillId="0" borderId="1" xfId="1" applyFont="1" applyBorder="1" applyAlignment="1">
      <alignment horizontal="center"/>
    </xf>
    <xf numFmtId="2" fontId="4" fillId="2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2" fontId="4" fillId="0" borderId="0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0" fontId="6" fillId="0" borderId="0" xfId="1" applyFont="1"/>
    <xf numFmtId="0" fontId="7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66" fontId="4" fillId="2" borderId="1" xfId="0" applyNumberFormat="1" applyFont="1" applyFill="1" applyBorder="1" applyAlignment="1">
      <alignment horizontal="center" vertical="center"/>
    </xf>
    <xf numFmtId="0" fontId="2" fillId="0" borderId="0" xfId="1" applyFont="1" applyBorder="1" applyAlignment="1">
      <alignment horizontal="center"/>
    </xf>
    <xf numFmtId="167" fontId="10" fillId="0" borderId="0" xfId="1" applyNumberFormat="1" applyFont="1" applyAlignment="1">
      <alignment horizontal="left"/>
    </xf>
    <xf numFmtId="0" fontId="11" fillId="0" borderId="0" xfId="1" applyFont="1"/>
    <xf numFmtId="0" fontId="12" fillId="0" borderId="0" xfId="1" applyFont="1"/>
    <xf numFmtId="0" fontId="6" fillId="0" borderId="0" xfId="1" applyFont="1" applyAlignment="1">
      <alignment horizontal="left"/>
    </xf>
    <xf numFmtId="0" fontId="4" fillId="0" borderId="1" xfId="1" applyFont="1" applyBorder="1"/>
    <xf numFmtId="0" fontId="3" fillId="0" borderId="1" xfId="1" applyFont="1" applyBorder="1"/>
    <xf numFmtId="0" fontId="4" fillId="0" borderId="0" xfId="1" applyFont="1"/>
    <xf numFmtId="168" fontId="4" fillId="3" borderId="1" xfId="1" applyNumberFormat="1" applyFont="1" applyFill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168" fontId="4" fillId="0" borderId="0" xfId="1" applyNumberFormat="1" applyFont="1" applyFill="1" applyBorder="1" applyAlignment="1">
      <alignment horizontal="center"/>
    </xf>
    <xf numFmtId="2" fontId="4" fillId="3" borderId="1" xfId="1" applyNumberFormat="1" applyFont="1" applyFill="1" applyBorder="1" applyAlignment="1">
      <alignment horizontal="center"/>
    </xf>
    <xf numFmtId="2" fontId="4" fillId="4" borderId="1" xfId="1" applyNumberFormat="1" applyFont="1" applyFill="1" applyBorder="1" applyAlignment="1">
      <alignment horizontal="center"/>
    </xf>
    <xf numFmtId="2" fontId="4" fillId="5" borderId="1" xfId="1" applyNumberFormat="1" applyFont="1" applyFill="1" applyBorder="1" applyAlignment="1">
      <alignment horizontal="center"/>
    </xf>
    <xf numFmtId="0" fontId="21" fillId="0" borderId="0" xfId="1" applyFont="1"/>
    <xf numFmtId="2" fontId="4" fillId="4" borderId="1" xfId="1" applyNumberFormat="1" applyFont="1" applyFill="1" applyBorder="1" applyAlignment="1">
      <alignment horizontal="center" vertical="center"/>
    </xf>
    <xf numFmtId="168" fontId="4" fillId="3" borderId="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19" fillId="0" borderId="0" xfId="1" applyFont="1" applyFill="1" applyBorder="1" applyAlignment="1">
      <alignment horizontal="center"/>
    </xf>
    <xf numFmtId="169" fontId="20" fillId="0" borderId="0" xfId="1" applyNumberFormat="1" applyFont="1" applyFill="1" applyBorder="1" applyAlignment="1">
      <alignment horizontal="center"/>
    </xf>
    <xf numFmtId="0" fontId="21" fillId="0" borderId="0" xfId="1" applyFont="1" applyFill="1"/>
    <xf numFmtId="0" fontId="22" fillId="0" borderId="0" xfId="1" applyFont="1" applyFill="1" applyBorder="1" applyAlignment="1">
      <alignment horizontal="center"/>
    </xf>
    <xf numFmtId="0" fontId="0" fillId="0" borderId="0" xfId="0" applyFill="1"/>
    <xf numFmtId="0" fontId="23" fillId="0" borderId="1" xfId="0" applyFont="1" applyBorder="1" applyAlignment="1">
      <alignment horizontal="center"/>
    </xf>
    <xf numFmtId="165" fontId="24" fillId="6" borderId="1" xfId="0" applyNumberFormat="1" applyFont="1" applyFill="1" applyBorder="1" applyAlignment="1">
      <alignment horizontal="center"/>
    </xf>
    <xf numFmtId="11" fontId="24" fillId="7" borderId="1" xfId="0" applyNumberFormat="1" applyFont="1" applyFill="1" applyBorder="1" applyAlignment="1">
      <alignment horizontal="center"/>
    </xf>
    <xf numFmtId="0" fontId="3" fillId="0" borderId="0" xfId="1" applyFont="1" applyFill="1" applyBorder="1"/>
    <xf numFmtId="0" fontId="4" fillId="0" borderId="0" xfId="1" applyFont="1" applyFill="1" applyBorder="1" applyAlignment="1">
      <alignment horizontal="center"/>
    </xf>
    <xf numFmtId="169" fontId="4" fillId="2" borderId="1" xfId="1" applyNumberFormat="1" applyFont="1" applyFill="1" applyBorder="1" applyAlignment="1">
      <alignment horizontal="center"/>
    </xf>
    <xf numFmtId="0" fontId="1" fillId="0" borderId="0" xfId="1" applyFont="1"/>
    <xf numFmtId="0" fontId="25" fillId="0" borderId="0" xfId="0" applyFont="1"/>
    <xf numFmtId="2" fontId="4" fillId="2" borderId="1" xfId="1" applyNumberFormat="1" applyFont="1" applyFill="1" applyBorder="1" applyAlignment="1">
      <alignment horizontal="left"/>
    </xf>
    <xf numFmtId="2" fontId="4" fillId="4" borderId="1" xfId="1" applyNumberFormat="1" applyFont="1" applyFill="1" applyBorder="1" applyAlignment="1">
      <alignment horizontal="left"/>
    </xf>
    <xf numFmtId="164" fontId="4" fillId="3" borderId="1" xfId="1" applyNumberFormat="1" applyFont="1" applyFill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Fill="1" applyBorder="1" applyAlignment="1">
      <alignment horizontal="left"/>
    </xf>
    <xf numFmtId="0" fontId="1" fillId="0" borderId="0" xfId="1" applyFill="1"/>
    <xf numFmtId="0" fontId="0" fillId="0" borderId="0" xfId="0" applyAlignment="1">
      <alignment horizontal="center"/>
    </xf>
    <xf numFmtId="0" fontId="26" fillId="0" borderId="1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2" fontId="26" fillId="4" borderId="1" xfId="0" applyNumberFormat="1" applyFont="1" applyFill="1" applyBorder="1" applyAlignment="1">
      <alignment horizontal="center"/>
    </xf>
    <xf numFmtId="2" fontId="26" fillId="8" borderId="1" xfId="0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2" fontId="31" fillId="0" borderId="0" xfId="1" applyNumberFormat="1" applyFo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plotArea>
      <c:layout>
        <c:manualLayout>
          <c:layoutTarget val="inner"/>
          <c:xMode val="edge"/>
          <c:yMode val="edge"/>
          <c:x val="0.15888873384497867"/>
          <c:y val="6.2992991347298591E-2"/>
          <c:w val="0.78261337585966106"/>
          <c:h val="0.73627326649219271"/>
        </c:manualLayout>
      </c:layout>
      <c:scatterChart>
        <c:scatterStyle val="lineMarker"/>
        <c:ser>
          <c:idx val="0"/>
          <c:order val="0"/>
          <c:xVal>
            <c:numRef>
              <c:f>Iteraciones!$C$13:$C$25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xVal>
          <c:yVal>
            <c:numRef>
              <c:f>Iteraciones!$F$13:$F$25</c:f>
              <c:numCache>
                <c:formatCode>0.00</c:formatCode>
                <c:ptCount val="13"/>
                <c:pt idx="0">
                  <c:v>3.5492715881149495E-2</c:v>
                </c:pt>
                <c:pt idx="1">
                  <c:v>1.2219813540160555E-2</c:v>
                </c:pt>
                <c:pt idx="2">
                  <c:v>3.2827189138022227E-3</c:v>
                </c:pt>
                <c:pt idx="3">
                  <c:v>1.0316880329593442E-3</c:v>
                </c:pt>
                <c:pt idx="4">
                  <c:v>3.0017142616631671E-4</c:v>
                </c:pt>
                <c:pt idx="5">
                  <c:v>9.1292315784858067E-5</c:v>
                </c:pt>
                <c:pt idx="6">
                  <c:v>2.7118731223517643E-5</c:v>
                </c:pt>
                <c:pt idx="7">
                  <c:v>8.1618610188987134E-6</c:v>
                </c:pt>
                <c:pt idx="8">
                  <c:v>2.439068199127265E-6</c:v>
                </c:pt>
                <c:pt idx="9">
                  <c:v>7.317371344192587E-7</c:v>
                </c:pt>
                <c:pt idx="10">
                  <c:v>2.1905848058301304E-7</c:v>
                </c:pt>
                <c:pt idx="11">
                  <c:v>6.5655738711317363E-8</c:v>
                </c:pt>
                <c:pt idx="12">
                  <c:v>1.9665620914821484E-8</c:v>
                </c:pt>
              </c:numCache>
            </c:numRef>
          </c:yVal>
        </c:ser>
        <c:axId val="157611520"/>
        <c:axId val="157659136"/>
      </c:scatterChart>
      <c:valAx>
        <c:axId val="157611520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 i="1"/>
                  <a:t>iteración</a:t>
                </a:r>
              </a:p>
            </c:rich>
          </c:tx>
          <c:layout>
            <c:manualLayout>
              <c:xMode val="edge"/>
              <c:yMode val="edge"/>
              <c:x val="0.51206033423037312"/>
              <c:y val="0.90660533934125698"/>
            </c:manualLayout>
          </c:layout>
        </c:title>
        <c:numFmt formatCode="General" sourceLinked="1"/>
        <c:majorTickMark val="in"/>
        <c:tickLblPos val="low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57659136"/>
        <c:crosses val="autoZero"/>
        <c:crossBetween val="midCat"/>
      </c:valAx>
      <c:valAx>
        <c:axId val="15765913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i="1"/>
                  <a:t>Error</a:t>
                </a:r>
              </a:p>
            </c:rich>
          </c:tx>
          <c:layout>
            <c:manualLayout>
              <c:xMode val="edge"/>
              <c:yMode val="edge"/>
              <c:x val="3.3755274261603402E-3"/>
              <c:y val="0.43620705794252551"/>
            </c:manualLayout>
          </c:layout>
        </c:title>
        <c:numFmt formatCode="0.00" sourceLinked="1"/>
        <c:tickLblPos val="nextTo"/>
        <c:txPr>
          <a:bodyPr/>
          <a:lstStyle/>
          <a:p>
            <a:pPr>
              <a:defRPr>
                <a:latin typeface="+mj-lt"/>
              </a:defRPr>
            </a:pPr>
            <a:endParaRPr lang="es-ES"/>
          </a:p>
        </c:txPr>
        <c:crossAx val="157611520"/>
        <c:crosses val="autoZero"/>
        <c:crossBetween val="midCat"/>
      </c:valAx>
      <c:spPr>
        <a:ln>
          <a:solidFill>
            <a:schemeClr val="tx1"/>
          </a:solidFill>
        </a:ln>
      </c:spPr>
    </c:plotArea>
    <c:plotVisOnly val="1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3" Type="http://schemas.openxmlformats.org/officeDocument/2006/relationships/image" Target="../media/image4.emf"/><Relationship Id="rId7" Type="http://schemas.openxmlformats.org/officeDocument/2006/relationships/image" Target="../media/image8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7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4" Type="http://schemas.openxmlformats.org/officeDocument/2006/relationships/image" Target="../media/image18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21.emf"/><Relationship Id="rId7" Type="http://schemas.openxmlformats.org/officeDocument/2006/relationships/image" Target="../media/image25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Relationship Id="rId6" Type="http://schemas.openxmlformats.org/officeDocument/2006/relationships/image" Target="../media/image24.emf"/><Relationship Id="rId5" Type="http://schemas.openxmlformats.org/officeDocument/2006/relationships/image" Target="../media/image23.emf"/><Relationship Id="rId4" Type="http://schemas.openxmlformats.org/officeDocument/2006/relationships/image" Target="../media/image2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27.emf"/><Relationship Id="rId2" Type="http://schemas.openxmlformats.org/officeDocument/2006/relationships/image" Target="../media/image15.emf"/><Relationship Id="rId1" Type="http://schemas.openxmlformats.org/officeDocument/2006/relationships/image" Target="../media/image26.emf"/><Relationship Id="rId4" Type="http://schemas.openxmlformats.org/officeDocument/2006/relationships/image" Target="../media/image2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228397</xdr:colOff>
      <xdr:row>0</xdr:row>
      <xdr:rowOff>92722</xdr:rowOff>
    </xdr:from>
    <xdr:to>
      <xdr:col>17</xdr:col>
      <xdr:colOff>278422</xdr:colOff>
      <xdr:row>17</xdr:row>
      <xdr:rowOff>153864</xdr:rowOff>
    </xdr:to>
    <xdr:sp macro="" textlink="">
      <xdr:nvSpPr>
        <xdr:cNvPr id="2" name="1 CuadroTexto"/>
        <xdr:cNvSpPr txBox="1"/>
      </xdr:nvSpPr>
      <xdr:spPr>
        <a:xfrm>
          <a:off x="228397" y="92722"/>
          <a:ext cx="13004025" cy="32996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ctr"/>
          <a:r>
            <a:rPr lang="es-ES" sz="2400" b="1">
              <a:latin typeface="+mj-lt"/>
            </a:rPr>
            <a:t>Ciclos</a:t>
          </a:r>
          <a:r>
            <a:rPr lang="es-ES" sz="2400" b="1" baseline="0">
              <a:latin typeface="+mj-lt"/>
            </a:rPr>
            <a:t> de Generación de Potencia en Excel</a:t>
          </a:r>
        </a:p>
        <a:p>
          <a:pPr algn="ctr"/>
          <a:r>
            <a:rPr lang="es-ES" sz="1800" i="1" baseline="0">
              <a:latin typeface="+mj-lt"/>
            </a:rPr>
            <a:t>Introducción Parte I</a:t>
          </a:r>
          <a:endParaRPr lang="es-ES" sz="1800" i="1">
            <a:latin typeface="+mj-lt"/>
          </a:endParaRPr>
        </a:p>
        <a:p>
          <a:endParaRPr lang="es-ES" sz="1800">
            <a:latin typeface="+mj-lt"/>
          </a:endParaRPr>
        </a:p>
        <a:p>
          <a:endParaRPr lang="es-ES" sz="1800">
            <a:latin typeface="+mj-lt"/>
          </a:endParaRPr>
        </a:p>
        <a:p>
          <a:endParaRPr lang="es-ES" sz="1800">
            <a:latin typeface="+mj-lt"/>
          </a:endParaRPr>
        </a:p>
        <a:p>
          <a:r>
            <a:rPr lang="es-ES" sz="1800" i="1" baseline="0">
              <a:latin typeface="+mj-lt"/>
            </a:rPr>
            <a:t>José Luis López Cervantes y Arturo Gracia Figueroa </a:t>
          </a:r>
          <a:endParaRPr lang="es-ES" sz="1800" baseline="0">
            <a:latin typeface="+mj-lt"/>
          </a:endParaRPr>
        </a:p>
        <a:p>
          <a:r>
            <a:rPr lang="es-ES" sz="1800" baseline="0">
              <a:latin typeface="+mj-lt"/>
            </a:rPr>
            <a:t>Agosto de 2020</a:t>
          </a:r>
        </a:p>
        <a:p>
          <a:endParaRPr lang="es-ES" sz="1800" baseline="0">
            <a:latin typeface="+mj-lt"/>
          </a:endParaRPr>
        </a:p>
        <a:p>
          <a:r>
            <a:rPr lang="es-ES" sz="1800" b="1" baseline="0">
              <a:latin typeface="+mj-lt"/>
            </a:rPr>
            <a:t>Temas:</a:t>
          </a:r>
        </a:p>
        <a:p>
          <a:r>
            <a:rPr lang="es-ES" sz="1800" baseline="0">
              <a:latin typeface="+mj-lt"/>
            </a:rPr>
            <a:t>Nomenclatura</a:t>
          </a:r>
        </a:p>
        <a:p>
          <a:r>
            <a:rPr lang="es-ES" sz="1800" baseline="0">
              <a:latin typeface="+mj-lt"/>
            </a:rPr>
            <a:t>Iteraciones</a:t>
          </a:r>
        </a:p>
      </xdr:txBody>
    </xdr:sp>
    <xdr:clientData/>
  </xdr:twoCellAnchor>
  <xdr:twoCellAnchor editAs="oneCell">
    <xdr:from>
      <xdr:col>3</xdr:col>
      <xdr:colOff>70584</xdr:colOff>
      <xdr:row>10</xdr:row>
      <xdr:rowOff>43294</xdr:rowOff>
    </xdr:from>
    <xdr:to>
      <xdr:col>13</xdr:col>
      <xdr:colOff>612011</xdr:colOff>
      <xdr:row>35</xdr:row>
      <xdr:rowOff>52463</xdr:rowOff>
    </xdr:to>
    <xdr:pic>
      <xdr:nvPicPr>
        <xdr:cNvPr id="3" name="2 Imagen" descr="Portada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56584" y="1948294"/>
          <a:ext cx="8161427" cy="4771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43132</xdr:colOff>
      <xdr:row>15</xdr:row>
      <xdr:rowOff>79075</xdr:rowOff>
    </xdr:from>
    <xdr:to>
      <xdr:col>3</xdr:col>
      <xdr:colOff>290782</xdr:colOff>
      <xdr:row>15</xdr:row>
      <xdr:rowOff>79075</xdr:rowOff>
    </xdr:to>
    <xdr:sp macro="" textlink="">
      <xdr:nvSpPr>
        <xdr:cNvPr id="2" name="Line 6"/>
        <xdr:cNvSpPr>
          <a:spLocks noChangeShapeType="1"/>
        </xdr:cNvSpPr>
      </xdr:nvSpPr>
      <xdr:spPr bwMode="auto">
        <a:xfrm flipH="1">
          <a:off x="2633932" y="2584150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0</xdr:col>
      <xdr:colOff>0</xdr:colOff>
      <xdr:row>10</xdr:row>
      <xdr:rowOff>22860</xdr:rowOff>
    </xdr:from>
    <xdr:ext cx="4597028" cy="257699"/>
    <xdr:sp macro="" textlink="">
      <xdr:nvSpPr>
        <xdr:cNvPr id="3" name="2 CuadroTexto"/>
        <xdr:cNvSpPr txBox="1"/>
      </xdr:nvSpPr>
      <xdr:spPr>
        <a:xfrm>
          <a:off x="0" y="1661160"/>
          <a:ext cx="4597028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Objetivo: </a:t>
          </a:r>
          <a:r>
            <a:rPr lang="es-ES" sz="1100">
              <a:latin typeface="+mj-lt"/>
            </a:rPr>
            <a:t>Mostrar el uso</a:t>
          </a:r>
          <a:r>
            <a:rPr lang="es-ES" sz="1100" baseline="0">
              <a:latin typeface="+mj-lt"/>
            </a:rPr>
            <a:t> de referencias relativas (B1) y absolutas  ($B$1)</a:t>
          </a:r>
          <a:endParaRPr lang="es-ES" sz="1100">
            <a:latin typeface="+mj-lt"/>
          </a:endParaRPr>
        </a:p>
      </xdr:txBody>
    </xdr:sp>
    <xdr:clientData/>
  </xdr:oneCellAnchor>
  <xdr:oneCellAnchor>
    <xdr:from>
      <xdr:col>0</xdr:col>
      <xdr:colOff>7327</xdr:colOff>
      <xdr:row>21</xdr:row>
      <xdr:rowOff>12017</xdr:rowOff>
    </xdr:from>
    <xdr:ext cx="3388894" cy="257699"/>
    <xdr:sp macro="" textlink="">
      <xdr:nvSpPr>
        <xdr:cNvPr id="4" name="3 CuadroTexto"/>
        <xdr:cNvSpPr txBox="1"/>
      </xdr:nvSpPr>
      <xdr:spPr>
        <a:xfrm>
          <a:off x="7327" y="3316459"/>
          <a:ext cx="3388894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100" b="1">
              <a:latin typeface="+mj-lt"/>
            </a:rPr>
            <a:t>Objetivo: </a:t>
          </a:r>
          <a:r>
            <a:rPr lang="es-ES" sz="1100">
              <a:latin typeface="+mj-lt"/>
            </a:rPr>
            <a:t>Mostrar el uso</a:t>
          </a:r>
          <a:r>
            <a:rPr lang="es-ES" sz="1100" baseline="0">
              <a:latin typeface="+mj-lt"/>
            </a:rPr>
            <a:t> de paréntesis (Nivel 1)</a:t>
          </a:r>
          <a:endParaRPr lang="es-ES" sz="1100">
            <a:latin typeface="+mj-lt"/>
          </a:endParaRPr>
        </a:p>
      </xdr:txBody>
    </xdr:sp>
    <xdr:clientData/>
  </xdr:oneCellAnchor>
  <xdr:twoCellAnchor>
    <xdr:from>
      <xdr:col>3</xdr:col>
      <xdr:colOff>43132</xdr:colOff>
      <xdr:row>26</xdr:row>
      <xdr:rowOff>79075</xdr:rowOff>
    </xdr:from>
    <xdr:to>
      <xdr:col>3</xdr:col>
      <xdr:colOff>290782</xdr:colOff>
      <xdr:row>26</xdr:row>
      <xdr:rowOff>79075</xdr:rowOff>
    </xdr:to>
    <xdr:sp macro="" textlink="">
      <xdr:nvSpPr>
        <xdr:cNvPr id="5" name="Line 6"/>
        <xdr:cNvSpPr>
          <a:spLocks noChangeShapeType="1"/>
        </xdr:cNvSpPr>
      </xdr:nvSpPr>
      <xdr:spPr bwMode="auto">
        <a:xfrm flipH="1">
          <a:off x="2633932" y="41176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7</xdr:col>
      <xdr:colOff>243133</xdr:colOff>
      <xdr:row>16</xdr:row>
      <xdr:rowOff>78694</xdr:rowOff>
    </xdr:from>
    <xdr:ext cx="1439561" cy="257699"/>
    <xdr:sp macro="" textlink="">
      <xdr:nvSpPr>
        <xdr:cNvPr id="8" name="7 CuadroTexto"/>
        <xdr:cNvSpPr txBox="1"/>
      </xdr:nvSpPr>
      <xdr:spPr>
        <a:xfrm>
          <a:off x="6178399" y="2727835"/>
          <a:ext cx="1439561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Errores frecuentes:</a:t>
          </a:r>
        </a:p>
      </xdr:txBody>
    </xdr:sp>
    <xdr:clientData/>
  </xdr:oneCellAnchor>
  <xdr:oneCellAnchor>
    <xdr:from>
      <xdr:col>7</xdr:col>
      <xdr:colOff>235361</xdr:colOff>
      <xdr:row>23</xdr:row>
      <xdr:rowOff>42249</xdr:rowOff>
    </xdr:from>
    <xdr:ext cx="962764" cy="257699"/>
    <xdr:sp macro="" textlink="">
      <xdr:nvSpPr>
        <xdr:cNvPr id="11" name="10 CuadroTexto"/>
        <xdr:cNvSpPr txBox="1"/>
      </xdr:nvSpPr>
      <xdr:spPr>
        <a:xfrm>
          <a:off x="6170627" y="3816530"/>
          <a:ext cx="962764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Lo correcto:</a:t>
          </a:r>
        </a:p>
      </xdr:txBody>
    </xdr:sp>
    <xdr:clientData/>
  </xdr:oneCellAnchor>
  <xdr:twoCellAnchor>
    <xdr:from>
      <xdr:col>2</xdr:col>
      <xdr:colOff>244416</xdr:colOff>
      <xdr:row>3</xdr:row>
      <xdr:rowOff>111424</xdr:rowOff>
    </xdr:from>
    <xdr:to>
      <xdr:col>3</xdr:col>
      <xdr:colOff>711677</xdr:colOff>
      <xdr:row>5</xdr:row>
      <xdr:rowOff>21566</xdr:rowOff>
    </xdr:to>
    <xdr:sp macro="" textlink="">
      <xdr:nvSpPr>
        <xdr:cNvPr id="13" name="12 CuadroTexto"/>
        <xdr:cNvSpPr txBox="1"/>
      </xdr:nvSpPr>
      <xdr:spPr>
        <a:xfrm>
          <a:off x="1768416" y="597199"/>
          <a:ext cx="1534061" cy="23399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propiedad física</a:t>
          </a:r>
        </a:p>
      </xdr:txBody>
    </xdr:sp>
    <xdr:clientData/>
  </xdr:twoCellAnchor>
  <xdr:twoCellAnchor>
    <xdr:from>
      <xdr:col>2</xdr:col>
      <xdr:colOff>86264</xdr:colOff>
      <xdr:row>4</xdr:row>
      <xdr:rowOff>147367</xdr:rowOff>
    </xdr:from>
    <xdr:to>
      <xdr:col>2</xdr:col>
      <xdr:colOff>255198</xdr:colOff>
      <xdr:row>5</xdr:row>
      <xdr:rowOff>82670</xdr:rowOff>
    </xdr:to>
    <xdr:cxnSp macro="">
      <xdr:nvCxnSpPr>
        <xdr:cNvPr id="14" name="13 Conector recto de flecha"/>
        <xdr:cNvCxnSpPr/>
      </xdr:nvCxnSpPr>
      <xdr:spPr>
        <a:xfrm rot="10800000" flipV="1">
          <a:off x="1610264" y="795067"/>
          <a:ext cx="168934" cy="97228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116456</xdr:colOff>
      <xdr:row>6</xdr:row>
      <xdr:rowOff>84108</xdr:rowOff>
    </xdr:from>
    <xdr:to>
      <xdr:col>2</xdr:col>
      <xdr:colOff>305518</xdr:colOff>
      <xdr:row>6</xdr:row>
      <xdr:rowOff>86264</xdr:rowOff>
    </xdr:to>
    <xdr:cxnSp macro="">
      <xdr:nvCxnSpPr>
        <xdr:cNvPr id="15" name="14 Conector recto de flecha"/>
        <xdr:cNvCxnSpPr/>
      </xdr:nvCxnSpPr>
      <xdr:spPr>
        <a:xfrm rot="10800000">
          <a:off x="1640456" y="1055658"/>
          <a:ext cx="189062" cy="215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296174</xdr:colOff>
      <xdr:row>5</xdr:row>
      <xdr:rowOff>105673</xdr:rowOff>
    </xdr:from>
    <xdr:to>
      <xdr:col>4</xdr:col>
      <xdr:colOff>549934</xdr:colOff>
      <xdr:row>7</xdr:row>
      <xdr:rowOff>15816</xdr:rowOff>
    </xdr:to>
    <xdr:sp macro="" textlink="">
      <xdr:nvSpPr>
        <xdr:cNvPr id="16" name="15 CuadroTexto"/>
        <xdr:cNvSpPr txBox="1"/>
      </xdr:nvSpPr>
      <xdr:spPr>
        <a:xfrm>
          <a:off x="1820174" y="915298"/>
          <a:ext cx="2377835" cy="23399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dato o estimado inicial</a:t>
          </a:r>
        </a:p>
      </xdr:txBody>
    </xdr:sp>
    <xdr:clientData/>
  </xdr:twoCellAnchor>
  <xdr:twoCellAnchor>
    <xdr:from>
      <xdr:col>2</xdr:col>
      <xdr:colOff>102079</xdr:colOff>
      <xdr:row>7</xdr:row>
      <xdr:rowOff>138024</xdr:rowOff>
    </xdr:from>
    <xdr:to>
      <xdr:col>2</xdr:col>
      <xdr:colOff>301925</xdr:colOff>
      <xdr:row>8</xdr:row>
      <xdr:rowOff>53915</xdr:rowOff>
    </xdr:to>
    <xdr:cxnSp macro="">
      <xdr:nvCxnSpPr>
        <xdr:cNvPr id="17" name="16 Conector recto de flecha"/>
        <xdr:cNvCxnSpPr/>
      </xdr:nvCxnSpPr>
      <xdr:spPr>
        <a:xfrm rot="10800000">
          <a:off x="1626079" y="1271499"/>
          <a:ext cx="199846" cy="7781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288986</xdr:colOff>
      <xdr:row>7</xdr:row>
      <xdr:rowOff>87702</xdr:rowOff>
    </xdr:from>
    <xdr:to>
      <xdr:col>3</xdr:col>
      <xdr:colOff>756247</xdr:colOff>
      <xdr:row>8</xdr:row>
      <xdr:rowOff>159589</xdr:rowOff>
    </xdr:to>
    <xdr:sp macro="" textlink="">
      <xdr:nvSpPr>
        <xdr:cNvPr id="18" name="17 CuadroTexto"/>
        <xdr:cNvSpPr txBox="1"/>
      </xdr:nvSpPr>
      <xdr:spPr>
        <a:xfrm>
          <a:off x="1812986" y="1221177"/>
          <a:ext cx="1534061" cy="23381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>
              <a:latin typeface="+mj-lt"/>
            </a:rPr>
            <a:t>ecuaciones</a:t>
          </a:r>
        </a:p>
      </xdr:txBody>
    </xdr:sp>
    <xdr:clientData/>
  </xdr:twoCellAnchor>
  <xdr:twoCellAnchor>
    <xdr:from>
      <xdr:col>0</xdr:col>
      <xdr:colOff>20267</xdr:colOff>
      <xdr:row>0</xdr:row>
      <xdr:rowOff>20265</xdr:rowOff>
    </xdr:from>
    <xdr:to>
      <xdr:col>3</xdr:col>
      <xdr:colOff>89172</xdr:colOff>
      <xdr:row>1</xdr:row>
      <xdr:rowOff>162126</xdr:rowOff>
    </xdr:to>
    <xdr:sp macro="" textlink="">
      <xdr:nvSpPr>
        <xdr:cNvPr id="19" name="18 CuadroTexto"/>
        <xdr:cNvSpPr txBox="1"/>
      </xdr:nvSpPr>
      <xdr:spPr>
        <a:xfrm>
          <a:off x="20267" y="20265"/>
          <a:ext cx="2659705" cy="303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>
              <a:latin typeface="+mj-lt"/>
            </a:rPr>
            <a:t>Referencias</a:t>
          </a:r>
          <a:r>
            <a:rPr lang="es-ES" sz="1100" b="1" baseline="0">
              <a:latin typeface="+mj-lt"/>
            </a:rPr>
            <a:t> absolutas y relativas</a:t>
          </a:r>
          <a:endParaRPr lang="es-ES" sz="1100" b="1">
            <a:latin typeface="+mj-lt"/>
          </a:endParaRPr>
        </a:p>
      </xdr:txBody>
    </xdr:sp>
    <xdr:clientData/>
  </xdr:twoCellAnchor>
  <xdr:oneCellAnchor>
    <xdr:from>
      <xdr:col>6</xdr:col>
      <xdr:colOff>732235</xdr:colOff>
      <xdr:row>37</xdr:row>
      <xdr:rowOff>160734</xdr:rowOff>
    </xdr:from>
    <xdr:ext cx="1025024" cy="453137"/>
    <xdr:sp macro="" textlink="">
      <xdr:nvSpPr>
        <xdr:cNvPr id="21" name="20 CuadroTexto"/>
        <xdr:cNvSpPr txBox="1"/>
      </xdr:nvSpPr>
      <xdr:spPr>
        <a:xfrm>
          <a:off x="6084094" y="6262687"/>
          <a:ext cx="1025024" cy="4531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2400">
              <a:latin typeface="+mj-lt"/>
            </a:rPr>
            <a:t>$B$40</a:t>
          </a:r>
        </a:p>
      </xdr:txBody>
    </xdr:sp>
    <xdr:clientData/>
  </xdr:oneCellAnchor>
  <xdr:oneCellAnchor>
    <xdr:from>
      <xdr:col>11</xdr:col>
      <xdr:colOff>392907</xdr:colOff>
      <xdr:row>38</xdr:row>
      <xdr:rowOff>77390</xdr:rowOff>
    </xdr:from>
    <xdr:ext cx="184731" cy="302840"/>
    <xdr:sp macro="" textlink="">
      <xdr:nvSpPr>
        <xdr:cNvPr id="22" name="21 CuadroTexto"/>
        <xdr:cNvSpPr txBox="1"/>
      </xdr:nvSpPr>
      <xdr:spPr>
        <a:xfrm>
          <a:off x="1916907" y="7161609"/>
          <a:ext cx="184731" cy="302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 sz="1400">
            <a:latin typeface="+mj-lt"/>
          </a:endParaRPr>
        </a:p>
      </xdr:txBody>
    </xdr:sp>
    <xdr:clientData/>
  </xdr:oneCellAnchor>
  <xdr:oneCellAnchor>
    <xdr:from>
      <xdr:col>12</xdr:col>
      <xdr:colOff>392907</xdr:colOff>
      <xdr:row>38</xdr:row>
      <xdr:rowOff>77390</xdr:rowOff>
    </xdr:from>
    <xdr:ext cx="184731" cy="302840"/>
    <xdr:sp macro="" textlink="">
      <xdr:nvSpPr>
        <xdr:cNvPr id="23" name="22 CuadroTexto"/>
        <xdr:cNvSpPr txBox="1"/>
      </xdr:nvSpPr>
      <xdr:spPr>
        <a:xfrm>
          <a:off x="1916907" y="7161609"/>
          <a:ext cx="184731" cy="302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 sz="1400">
            <a:latin typeface="+mj-lt"/>
          </a:endParaRPr>
        </a:p>
      </xdr:txBody>
    </xdr:sp>
    <xdr:clientData/>
  </xdr:oneCellAnchor>
  <xdr:oneCellAnchor>
    <xdr:from>
      <xdr:col>13</xdr:col>
      <xdr:colOff>392907</xdr:colOff>
      <xdr:row>38</xdr:row>
      <xdr:rowOff>77390</xdr:rowOff>
    </xdr:from>
    <xdr:ext cx="184731" cy="302840"/>
    <xdr:sp macro="" textlink="">
      <xdr:nvSpPr>
        <xdr:cNvPr id="24" name="23 CuadroTexto"/>
        <xdr:cNvSpPr txBox="1"/>
      </xdr:nvSpPr>
      <xdr:spPr>
        <a:xfrm>
          <a:off x="1916907" y="7161609"/>
          <a:ext cx="184731" cy="3028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ES" sz="1400">
            <a:latin typeface="+mj-lt"/>
          </a:endParaRPr>
        </a:p>
      </xdr:txBody>
    </xdr:sp>
    <xdr:clientData/>
  </xdr:oneCellAnchor>
  <xdr:twoCellAnchor>
    <xdr:from>
      <xdr:col>6</xdr:col>
      <xdr:colOff>672831</xdr:colOff>
      <xdr:row>40</xdr:row>
      <xdr:rowOff>5192</xdr:rowOff>
    </xdr:from>
    <xdr:to>
      <xdr:col>7</xdr:col>
      <xdr:colOff>110833</xdr:colOff>
      <xdr:row>42</xdr:row>
      <xdr:rowOff>68903</xdr:rowOff>
    </xdr:to>
    <xdr:sp macro="" textlink="">
      <xdr:nvSpPr>
        <xdr:cNvPr id="25" name="Line 6"/>
        <xdr:cNvSpPr>
          <a:spLocks noChangeShapeType="1"/>
        </xdr:cNvSpPr>
      </xdr:nvSpPr>
      <xdr:spPr bwMode="auto">
        <a:xfrm flipV="1">
          <a:off x="6027097" y="6684852"/>
          <a:ext cx="200002" cy="40823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5</xdr:col>
      <xdr:colOff>737705</xdr:colOff>
      <xdr:row>42</xdr:row>
      <xdr:rowOff>43961</xdr:rowOff>
    </xdr:from>
    <xdr:ext cx="1093376" cy="257699"/>
    <xdr:sp macro="" textlink="">
      <xdr:nvSpPr>
        <xdr:cNvPr id="26" name="25 CuadroTexto"/>
        <xdr:cNvSpPr txBox="1"/>
      </xdr:nvSpPr>
      <xdr:spPr>
        <a:xfrm>
          <a:off x="5329758" y="7002224"/>
          <a:ext cx="1093376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>
              <a:latin typeface="+mj-lt"/>
            </a:rPr>
            <a:t>Fija la columna</a:t>
          </a:r>
        </a:p>
      </xdr:txBody>
    </xdr:sp>
    <xdr:clientData/>
  </xdr:oneCellAnchor>
  <xdr:twoCellAnchor>
    <xdr:from>
      <xdr:col>7</xdr:col>
      <xdr:colOff>504771</xdr:colOff>
      <xdr:row>39</xdr:row>
      <xdr:rowOff>178544</xdr:rowOff>
    </xdr:from>
    <xdr:to>
      <xdr:col>8</xdr:col>
      <xdr:colOff>21980</xdr:colOff>
      <xdr:row>42</xdr:row>
      <xdr:rowOff>29306</xdr:rowOff>
    </xdr:to>
    <xdr:sp macro="" textlink="">
      <xdr:nvSpPr>
        <xdr:cNvPr id="27" name="Line 6"/>
        <xdr:cNvSpPr>
          <a:spLocks noChangeShapeType="1"/>
        </xdr:cNvSpPr>
      </xdr:nvSpPr>
      <xdr:spPr bwMode="auto">
        <a:xfrm flipH="1" flipV="1">
          <a:off x="6622752" y="6648217"/>
          <a:ext cx="279209" cy="3783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  <xdr:oneCellAnchor>
    <xdr:from>
      <xdr:col>7</xdr:col>
      <xdr:colOff>553838</xdr:colOff>
      <xdr:row>42</xdr:row>
      <xdr:rowOff>49823</xdr:rowOff>
    </xdr:from>
    <xdr:ext cx="963854" cy="257699"/>
    <xdr:sp macro="" textlink="">
      <xdr:nvSpPr>
        <xdr:cNvPr id="28" name="27 CuadroTexto"/>
        <xdr:cNvSpPr txBox="1"/>
      </xdr:nvSpPr>
      <xdr:spPr>
        <a:xfrm>
          <a:off x="6669891" y="7008086"/>
          <a:ext cx="963854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>
              <a:latin typeface="+mj-lt"/>
            </a:rPr>
            <a:t>Fija e</a:t>
          </a:r>
          <a:r>
            <a:rPr lang="es-ES" sz="1100" baseline="0">
              <a:latin typeface="+mj-lt"/>
            </a:rPr>
            <a:t>l reglón</a:t>
          </a:r>
          <a:endParaRPr lang="es-ES" sz="1100">
            <a:latin typeface="+mj-lt"/>
          </a:endParaRPr>
        </a:p>
      </xdr:txBody>
    </xdr:sp>
    <xdr:clientData/>
  </xdr:oneCellAnchor>
  <xdr:oneCellAnchor>
    <xdr:from>
      <xdr:col>0</xdr:col>
      <xdr:colOff>0</xdr:colOff>
      <xdr:row>33</xdr:row>
      <xdr:rowOff>0</xdr:rowOff>
    </xdr:from>
    <xdr:ext cx="4576446" cy="257699"/>
    <xdr:sp macro="" textlink="">
      <xdr:nvSpPr>
        <xdr:cNvPr id="29" name="28 CuadroTexto"/>
        <xdr:cNvSpPr txBox="1"/>
      </xdr:nvSpPr>
      <xdr:spPr>
        <a:xfrm>
          <a:off x="0" y="5459016"/>
          <a:ext cx="4576446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Objetivo: </a:t>
          </a:r>
          <a:r>
            <a:rPr lang="es-ES" sz="1100">
              <a:latin typeface="+mj-lt"/>
            </a:rPr>
            <a:t>Determinar los valores A,</a:t>
          </a:r>
          <a:r>
            <a:rPr lang="es-ES" sz="1100" baseline="0">
              <a:latin typeface="+mj-lt"/>
            </a:rPr>
            <a:t> B, C  y D con la siguiente información:</a:t>
          </a:r>
          <a:endParaRPr lang="es-ES" sz="1100">
            <a:latin typeface="+mj-lt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6569</xdr:colOff>
      <xdr:row>2</xdr:row>
      <xdr:rowOff>16157</xdr:rowOff>
    </xdr:from>
    <xdr:ext cx="3554329" cy="257699"/>
    <xdr:sp macro="" textlink="">
      <xdr:nvSpPr>
        <xdr:cNvPr id="15" name="14 CuadroTexto"/>
        <xdr:cNvSpPr txBox="1"/>
      </xdr:nvSpPr>
      <xdr:spPr>
        <a:xfrm>
          <a:off x="6569" y="344605"/>
          <a:ext cx="3554329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="1">
              <a:latin typeface="+mj-lt"/>
            </a:rPr>
            <a:t>Objetivo: </a:t>
          </a:r>
          <a:r>
            <a:rPr lang="es-ES" sz="1100">
              <a:latin typeface="+mj-lt"/>
            </a:rPr>
            <a:t>Mostrar el uso</a:t>
          </a:r>
          <a:r>
            <a:rPr lang="es-ES" sz="1100" baseline="0">
              <a:latin typeface="+mj-lt"/>
            </a:rPr>
            <a:t> de paréntesis  </a:t>
          </a:r>
          <a:r>
            <a:rPr lang="es-ES" sz="1100" baseline="0">
              <a:solidFill>
                <a:schemeClr val="tx1"/>
              </a:solidFill>
              <a:latin typeface="+mj-lt"/>
              <a:ea typeface="+mn-ea"/>
              <a:cs typeface="+mn-cs"/>
            </a:rPr>
            <a:t>(Nivel 2)</a:t>
          </a:r>
          <a:endParaRPr lang="es-ES" sz="1100">
            <a:latin typeface="+mj-lt"/>
          </a:endParaRPr>
        </a:p>
      </xdr:txBody>
    </xdr:sp>
    <xdr:clientData/>
  </xdr:oneCellAnchor>
  <xdr:oneCellAnchor>
    <xdr:from>
      <xdr:col>7</xdr:col>
      <xdr:colOff>299458</xdr:colOff>
      <xdr:row>5</xdr:row>
      <xdr:rowOff>98842</xdr:rowOff>
    </xdr:from>
    <xdr:ext cx="1439561" cy="257699"/>
    <xdr:sp macro="" textlink="">
      <xdr:nvSpPr>
        <xdr:cNvPr id="17" name="16 CuadroTexto"/>
        <xdr:cNvSpPr txBox="1"/>
      </xdr:nvSpPr>
      <xdr:spPr>
        <a:xfrm>
          <a:off x="6234266" y="904804"/>
          <a:ext cx="1439561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Errores frecuentes:</a:t>
          </a:r>
        </a:p>
      </xdr:txBody>
    </xdr:sp>
    <xdr:clientData/>
  </xdr:oneCellAnchor>
  <xdr:oneCellAnchor>
    <xdr:from>
      <xdr:col>7</xdr:col>
      <xdr:colOff>421740</xdr:colOff>
      <xdr:row>12</xdr:row>
      <xdr:rowOff>105443</xdr:rowOff>
    </xdr:from>
    <xdr:ext cx="962764" cy="257699"/>
    <xdr:sp macro="" textlink="">
      <xdr:nvSpPr>
        <xdr:cNvPr id="20" name="19 CuadroTexto"/>
        <xdr:cNvSpPr txBox="1"/>
      </xdr:nvSpPr>
      <xdr:spPr>
        <a:xfrm>
          <a:off x="6356548" y="2003116"/>
          <a:ext cx="962764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 b="1">
              <a:latin typeface="+mj-lt"/>
            </a:rPr>
            <a:t>Lo correcto:</a:t>
          </a:r>
        </a:p>
      </xdr:txBody>
    </xdr:sp>
    <xdr:clientData/>
  </xdr:oneCellAnchor>
  <xdr:twoCellAnchor>
    <xdr:from>
      <xdr:col>0</xdr:col>
      <xdr:colOff>19707</xdr:colOff>
      <xdr:row>0</xdr:row>
      <xdr:rowOff>0</xdr:rowOff>
    </xdr:from>
    <xdr:to>
      <xdr:col>3</xdr:col>
      <xdr:colOff>433365</xdr:colOff>
      <xdr:row>1</xdr:row>
      <xdr:rowOff>143289</xdr:rowOff>
    </xdr:to>
    <xdr:sp macro="" textlink="">
      <xdr:nvSpPr>
        <xdr:cNvPr id="29" name="28 CuadroTexto"/>
        <xdr:cNvSpPr txBox="1"/>
      </xdr:nvSpPr>
      <xdr:spPr>
        <a:xfrm>
          <a:off x="19707" y="0"/>
          <a:ext cx="3001830" cy="307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 baseline="0">
              <a:solidFill>
                <a:schemeClr val="accent1">
                  <a:lumMod val="75000"/>
                </a:schemeClr>
              </a:solidFill>
              <a:latin typeface="+mj-lt"/>
            </a:rPr>
            <a:t>Operaciones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57978</xdr:colOff>
      <xdr:row>37</xdr:row>
      <xdr:rowOff>103130</xdr:rowOff>
    </xdr:from>
    <xdr:to>
      <xdr:col>8</xdr:col>
      <xdr:colOff>195787</xdr:colOff>
      <xdr:row>40</xdr:row>
      <xdr:rowOff>149087</xdr:rowOff>
    </xdr:to>
    <xdr:sp macro="" textlink="">
      <xdr:nvSpPr>
        <xdr:cNvPr id="13" name="12 CuadroTexto"/>
        <xdr:cNvSpPr txBox="1"/>
      </xdr:nvSpPr>
      <xdr:spPr>
        <a:xfrm>
          <a:off x="57978" y="5056130"/>
          <a:ext cx="6888135" cy="6174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200" b="1" baseline="0">
              <a:latin typeface="+mj-lt"/>
            </a:rPr>
            <a:t>Ejercicio: </a:t>
          </a:r>
          <a:r>
            <a:rPr lang="es-ES" sz="1200" b="0" baseline="0">
              <a:latin typeface="+mj-lt"/>
            </a:rPr>
            <a:t>Determine el facto de fricción de Moody con la ecuación de Colebrook. El Reynolds es de 100000 y el factor de rugosidad </a:t>
          </a:r>
          <a:r>
            <a:rPr lang="es-ES" sz="1200" b="0" baseline="0">
              <a:latin typeface="Symbol" pitchFamily="18" charset="2"/>
            </a:rPr>
            <a:t>e</a:t>
          </a:r>
          <a:r>
            <a:rPr lang="es-ES" sz="1200" b="0" baseline="0">
              <a:latin typeface="+mj-lt"/>
            </a:rPr>
            <a:t>/D es 0.0001.</a:t>
          </a:r>
          <a:endParaRPr lang="es-ES" sz="1200" b="1" baseline="0">
            <a:latin typeface="+mj-lt"/>
          </a:endParaRPr>
        </a:p>
      </xdr:txBody>
    </xdr:sp>
    <xdr:clientData/>
  </xdr:twoCellAnchor>
  <xdr:oneCellAnchor>
    <xdr:from>
      <xdr:col>4</xdr:col>
      <xdr:colOff>285750</xdr:colOff>
      <xdr:row>41</xdr:row>
      <xdr:rowOff>119062</xdr:rowOff>
    </xdr:from>
    <xdr:ext cx="1035844" cy="272703"/>
    <xdr:sp macro="" textlink="">
      <xdr:nvSpPr>
        <xdr:cNvPr id="14" name="13 CuadroTexto"/>
        <xdr:cNvSpPr txBox="1"/>
      </xdr:nvSpPr>
      <xdr:spPr>
        <a:xfrm>
          <a:off x="3467100" y="4519612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2</a:t>
          </a:r>
        </a:p>
      </xdr:txBody>
    </xdr:sp>
    <xdr:clientData/>
  </xdr:oneCellAnchor>
  <xdr:twoCellAnchor>
    <xdr:from>
      <xdr:col>6</xdr:col>
      <xdr:colOff>244077</xdr:colOff>
      <xdr:row>47</xdr:row>
      <xdr:rowOff>29766</xdr:rowOff>
    </xdr:from>
    <xdr:to>
      <xdr:col>11</xdr:col>
      <xdr:colOff>220265</xdr:colOff>
      <xdr:row>48</xdr:row>
      <xdr:rowOff>202407</xdr:rowOff>
    </xdr:to>
    <xdr:sp macro="" textlink="">
      <xdr:nvSpPr>
        <xdr:cNvPr id="15" name="14 CuadroTexto"/>
        <xdr:cNvSpPr txBox="1"/>
      </xdr:nvSpPr>
      <xdr:spPr>
        <a:xfrm>
          <a:off x="5463777" y="5506641"/>
          <a:ext cx="3805238" cy="3345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r>
            <a:rPr lang="es-ES" sz="1100">
              <a:latin typeface="+mj-lt"/>
            </a:rPr>
            <a:t>Si(</a:t>
          </a:r>
          <a:r>
            <a:rPr lang="es-ES" sz="1100" baseline="0">
              <a:latin typeface="+mj-lt"/>
            </a:rPr>
            <a:t>Prueba lógica, Acción si es verdadero, Acción si es falso)</a:t>
          </a:r>
          <a:endParaRPr lang="es-ES" sz="1100">
            <a:latin typeface="+mj-lt"/>
          </a:endParaRPr>
        </a:p>
      </xdr:txBody>
    </xdr:sp>
    <xdr:clientData/>
  </xdr:twoCellAnchor>
  <xdr:twoCellAnchor>
    <xdr:from>
      <xdr:col>0</xdr:col>
      <xdr:colOff>6688</xdr:colOff>
      <xdr:row>0</xdr:row>
      <xdr:rowOff>24533</xdr:rowOff>
    </xdr:from>
    <xdr:to>
      <xdr:col>3</xdr:col>
      <xdr:colOff>606561</xdr:colOff>
      <xdr:row>2</xdr:row>
      <xdr:rowOff>5661</xdr:rowOff>
    </xdr:to>
    <xdr:sp macro="" textlink="">
      <xdr:nvSpPr>
        <xdr:cNvPr id="19" name="18 CuadroTexto"/>
        <xdr:cNvSpPr txBox="1"/>
      </xdr:nvSpPr>
      <xdr:spPr>
        <a:xfrm>
          <a:off x="6688" y="24533"/>
          <a:ext cx="3010431" cy="303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 baseline="0">
              <a:solidFill>
                <a:schemeClr val="accent1">
                  <a:lumMod val="75000"/>
                </a:schemeClr>
              </a:solidFill>
              <a:latin typeface="+mj-lt"/>
            </a:rPr>
            <a:t>Referencia circular </a:t>
          </a:r>
        </a:p>
      </xdr:txBody>
    </xdr:sp>
    <xdr:clientData/>
  </xdr:twoCellAnchor>
  <xdr:twoCellAnchor>
    <xdr:from>
      <xdr:col>7</xdr:col>
      <xdr:colOff>219808</xdr:colOff>
      <xdr:row>12</xdr:row>
      <xdr:rowOff>11907</xdr:rowOff>
    </xdr:from>
    <xdr:to>
      <xdr:col>9</xdr:col>
      <xdr:colOff>381001</xdr:colOff>
      <xdr:row>15</xdr:row>
      <xdr:rowOff>113109</xdr:rowOff>
    </xdr:to>
    <xdr:sp macro="" textlink="">
      <xdr:nvSpPr>
        <xdr:cNvPr id="26" name="25 Rectángulo"/>
        <xdr:cNvSpPr/>
      </xdr:nvSpPr>
      <xdr:spPr>
        <a:xfrm>
          <a:off x="5658583" y="5907882"/>
          <a:ext cx="1685193" cy="672702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s-ES" sz="1100"/>
        </a:p>
      </xdr:txBody>
    </xdr:sp>
    <xdr:clientData/>
  </xdr:twoCellAnchor>
  <xdr:oneCellAnchor>
    <xdr:from>
      <xdr:col>7</xdr:col>
      <xdr:colOff>146539</xdr:colOff>
      <xdr:row>12</xdr:row>
      <xdr:rowOff>95249</xdr:rowOff>
    </xdr:from>
    <xdr:ext cx="1734650" cy="423065"/>
    <xdr:sp macro="" textlink="">
      <xdr:nvSpPr>
        <xdr:cNvPr id="27" name="26 CuadroTexto"/>
        <xdr:cNvSpPr txBox="1"/>
      </xdr:nvSpPr>
      <xdr:spPr>
        <a:xfrm>
          <a:off x="5585314" y="5991224"/>
          <a:ext cx="1734650" cy="423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>
              <a:latin typeface="+mj-lt"/>
            </a:rPr>
            <a:t>Se</a:t>
          </a:r>
          <a:r>
            <a:rPr lang="es-ES" sz="1100" baseline="0">
              <a:latin typeface="+mj-lt"/>
            </a:rPr>
            <a:t> resuelve una ecuación </a:t>
          </a:r>
        </a:p>
        <a:p>
          <a:pPr algn="ctr"/>
          <a:r>
            <a:rPr lang="es-ES" sz="1100" baseline="0">
              <a:latin typeface="+mj-lt"/>
            </a:rPr>
            <a:t>o </a:t>
          </a:r>
          <a:r>
            <a:rPr lang="es-ES" sz="1100" i="1" baseline="0">
              <a:latin typeface="+mj-lt"/>
            </a:rPr>
            <a:t>n</a:t>
          </a:r>
          <a:r>
            <a:rPr lang="es-ES" sz="1100" baseline="0">
              <a:latin typeface="+mj-lt"/>
            </a:rPr>
            <a:t> ecuaciones</a:t>
          </a:r>
          <a:endParaRPr lang="es-ES" sz="1100">
            <a:latin typeface="+mj-lt"/>
          </a:endParaRPr>
        </a:p>
      </xdr:txBody>
    </xdr:sp>
    <xdr:clientData/>
  </xdr:oneCellAnchor>
  <xdr:twoCellAnchor>
    <xdr:from>
      <xdr:col>6</xdr:col>
      <xdr:colOff>371706</xdr:colOff>
      <xdr:row>13</xdr:row>
      <xdr:rowOff>149556</xdr:rowOff>
    </xdr:from>
    <xdr:to>
      <xdr:col>7</xdr:col>
      <xdr:colOff>83634</xdr:colOff>
      <xdr:row>13</xdr:row>
      <xdr:rowOff>151144</xdr:rowOff>
    </xdr:to>
    <xdr:cxnSp macro="">
      <xdr:nvCxnSpPr>
        <xdr:cNvPr id="28" name="27 Conector recto de flecha"/>
        <xdr:cNvCxnSpPr/>
      </xdr:nvCxnSpPr>
      <xdr:spPr>
        <a:xfrm>
          <a:off x="5048481" y="6236031"/>
          <a:ext cx="473928" cy="1588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375047</xdr:colOff>
      <xdr:row>13</xdr:row>
      <xdr:rowOff>160734</xdr:rowOff>
    </xdr:from>
    <xdr:to>
      <xdr:col>10</xdr:col>
      <xdr:colOff>86975</xdr:colOff>
      <xdr:row>13</xdr:row>
      <xdr:rowOff>162322</xdr:rowOff>
    </xdr:to>
    <xdr:cxnSp macro="">
      <xdr:nvCxnSpPr>
        <xdr:cNvPr id="29" name="28 Conector recto de flecha"/>
        <xdr:cNvCxnSpPr/>
      </xdr:nvCxnSpPr>
      <xdr:spPr>
        <a:xfrm>
          <a:off x="7337822" y="6247209"/>
          <a:ext cx="473928" cy="1588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588566</xdr:colOff>
      <xdr:row>13</xdr:row>
      <xdr:rowOff>167480</xdr:rowOff>
    </xdr:from>
    <xdr:to>
      <xdr:col>9</xdr:col>
      <xdr:colOff>590154</xdr:colOff>
      <xdr:row>17</xdr:row>
      <xdr:rowOff>137715</xdr:rowOff>
    </xdr:to>
    <xdr:cxnSp macro="">
      <xdr:nvCxnSpPr>
        <xdr:cNvPr id="30" name="29 Conector recto"/>
        <xdr:cNvCxnSpPr/>
      </xdr:nvCxnSpPr>
      <xdr:spPr>
        <a:xfrm rot="5400000">
          <a:off x="7186017" y="6619279"/>
          <a:ext cx="732235" cy="1588"/>
        </a:xfrm>
        <a:prstGeom prst="line">
          <a:avLst/>
        </a:prstGeom>
        <a:ln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555171</xdr:colOff>
      <xdr:row>17</xdr:row>
      <xdr:rowOff>136246</xdr:rowOff>
    </xdr:from>
    <xdr:to>
      <xdr:col>9</xdr:col>
      <xdr:colOff>582896</xdr:colOff>
      <xdr:row>17</xdr:row>
      <xdr:rowOff>146958</xdr:rowOff>
    </xdr:to>
    <xdr:cxnSp macro="">
      <xdr:nvCxnSpPr>
        <xdr:cNvPr id="31" name="30 Conector recto"/>
        <xdr:cNvCxnSpPr/>
      </xdr:nvCxnSpPr>
      <xdr:spPr>
        <a:xfrm flipV="1">
          <a:off x="5231946" y="6984721"/>
          <a:ext cx="2313725" cy="10712"/>
        </a:xfrm>
        <a:prstGeom prst="line">
          <a:avLst/>
        </a:prstGeom>
        <a:ln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555909</xdr:colOff>
      <xdr:row>13</xdr:row>
      <xdr:rowOff>158126</xdr:rowOff>
    </xdr:from>
    <xdr:to>
      <xdr:col>6</xdr:col>
      <xdr:colOff>557497</xdr:colOff>
      <xdr:row>17</xdr:row>
      <xdr:rowOff>128361</xdr:rowOff>
    </xdr:to>
    <xdr:cxnSp macro="">
      <xdr:nvCxnSpPr>
        <xdr:cNvPr id="32" name="31 Conector recto"/>
        <xdr:cNvCxnSpPr/>
      </xdr:nvCxnSpPr>
      <xdr:spPr>
        <a:xfrm rot="5400000">
          <a:off x="4867360" y="6609925"/>
          <a:ext cx="732235" cy="1588"/>
        </a:xfrm>
        <a:prstGeom prst="line">
          <a:avLst/>
        </a:prstGeom>
        <a:ln>
          <a:solidFill>
            <a:schemeClr val="tx1"/>
          </a:solidFill>
          <a:prstDash val="dashDot"/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128117</xdr:colOff>
      <xdr:row>11</xdr:row>
      <xdr:rowOff>122111</xdr:rowOff>
    </xdr:from>
    <xdr:ext cx="957942" cy="423065"/>
    <xdr:sp macro="" textlink="">
      <xdr:nvSpPr>
        <xdr:cNvPr id="33" name="32 CuadroTexto"/>
        <xdr:cNvSpPr txBox="1"/>
      </xdr:nvSpPr>
      <xdr:spPr>
        <a:xfrm>
          <a:off x="4804892" y="5751386"/>
          <a:ext cx="957942" cy="423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>
              <a:latin typeface="+mj-lt"/>
            </a:rPr>
            <a:t>Se</a:t>
          </a:r>
          <a:r>
            <a:rPr lang="es-ES" sz="1100" baseline="0">
              <a:latin typeface="+mj-lt"/>
            </a:rPr>
            <a:t> estima </a:t>
          </a:r>
        </a:p>
        <a:p>
          <a:pPr algn="ctr"/>
          <a:r>
            <a:rPr lang="es-ES" sz="1100" i="1" baseline="0">
              <a:latin typeface="+mj-lt"/>
            </a:rPr>
            <a:t>x</a:t>
          </a:r>
          <a:endParaRPr lang="es-ES" sz="1100" i="1">
            <a:latin typeface="+mj-lt"/>
          </a:endParaRPr>
        </a:p>
      </xdr:txBody>
    </xdr:sp>
    <xdr:clientData/>
  </xdr:oneCellAnchor>
  <xdr:oneCellAnchor>
    <xdr:from>
      <xdr:col>9</xdr:col>
      <xdr:colOff>386443</xdr:colOff>
      <xdr:row>11</xdr:row>
      <xdr:rowOff>140323</xdr:rowOff>
    </xdr:from>
    <xdr:ext cx="957942" cy="423065"/>
    <xdr:sp macro="" textlink="">
      <xdr:nvSpPr>
        <xdr:cNvPr id="34" name="33 CuadroTexto"/>
        <xdr:cNvSpPr txBox="1"/>
      </xdr:nvSpPr>
      <xdr:spPr>
        <a:xfrm>
          <a:off x="7349218" y="5769598"/>
          <a:ext cx="957942" cy="4230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>
              <a:latin typeface="+mj-lt"/>
            </a:rPr>
            <a:t>Se</a:t>
          </a:r>
          <a:r>
            <a:rPr lang="es-ES" sz="1100" baseline="0">
              <a:latin typeface="+mj-lt"/>
            </a:rPr>
            <a:t> calcula</a:t>
          </a:r>
        </a:p>
        <a:p>
          <a:pPr algn="ctr"/>
          <a:r>
            <a:rPr lang="es-ES" sz="1100" i="1" baseline="0">
              <a:latin typeface="+mj-lt"/>
            </a:rPr>
            <a:t>x</a:t>
          </a:r>
          <a:endParaRPr lang="es-ES" sz="1100" i="1">
            <a:latin typeface="+mj-lt"/>
          </a:endParaRPr>
        </a:p>
      </xdr:txBody>
    </xdr:sp>
    <xdr:clientData/>
  </xdr:oneCellAnchor>
  <xdr:oneCellAnchor>
    <xdr:from>
      <xdr:col>6</xdr:col>
      <xdr:colOff>555171</xdr:colOff>
      <xdr:row>17</xdr:row>
      <xdr:rowOff>167537</xdr:rowOff>
    </xdr:from>
    <xdr:ext cx="2373086" cy="588431"/>
    <xdr:sp macro="" textlink="">
      <xdr:nvSpPr>
        <xdr:cNvPr id="35" name="34 CuadroTexto"/>
        <xdr:cNvSpPr txBox="1"/>
      </xdr:nvSpPr>
      <xdr:spPr>
        <a:xfrm>
          <a:off x="5231946" y="7016012"/>
          <a:ext cx="2373086" cy="58843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 i="0">
              <a:latin typeface="+mj-lt"/>
            </a:rPr>
            <a:t>Para</a:t>
          </a:r>
          <a:r>
            <a:rPr lang="es-ES" sz="1100" i="0" baseline="0">
              <a:latin typeface="+mj-lt"/>
            </a:rPr>
            <a:t> que la solución sea correcta el </a:t>
          </a:r>
          <a:r>
            <a:rPr lang="es-ES" sz="1100" b="1" i="0" baseline="0">
              <a:latin typeface="+mj-lt"/>
            </a:rPr>
            <a:t>estimado de </a:t>
          </a:r>
          <a:r>
            <a:rPr lang="es-ES" sz="1100" b="1" i="1" baseline="0">
              <a:latin typeface="+mj-lt"/>
            </a:rPr>
            <a:t>x</a:t>
          </a:r>
          <a:r>
            <a:rPr lang="es-ES" sz="1100" b="1" i="0" baseline="0">
              <a:latin typeface="+mj-lt"/>
            </a:rPr>
            <a:t> </a:t>
          </a:r>
          <a:r>
            <a:rPr lang="es-ES" sz="1100" i="0" baseline="0">
              <a:latin typeface="+mj-lt"/>
            </a:rPr>
            <a:t>debe ser igual al valor </a:t>
          </a:r>
          <a:r>
            <a:rPr lang="es-ES" sz="1100" b="1" i="0" baseline="0">
              <a:latin typeface="+mj-lt"/>
            </a:rPr>
            <a:t>calculado de </a:t>
          </a:r>
          <a:r>
            <a:rPr lang="es-ES" sz="1100" b="1" i="1" baseline="0">
              <a:latin typeface="+mj-lt"/>
            </a:rPr>
            <a:t>x</a:t>
          </a:r>
          <a:endParaRPr lang="es-ES" sz="1100" b="1" i="1">
            <a:latin typeface="+mj-lt"/>
          </a:endParaRPr>
        </a:p>
      </xdr:txBody>
    </xdr:sp>
    <xdr:clientData/>
  </xdr:oneCellAnchor>
  <xdr:oneCellAnchor>
    <xdr:from>
      <xdr:col>10</xdr:col>
      <xdr:colOff>318053</xdr:colOff>
      <xdr:row>8</xdr:row>
      <xdr:rowOff>17192</xdr:rowOff>
    </xdr:from>
    <xdr:ext cx="1036133" cy="257699"/>
    <xdr:sp macro="" textlink="">
      <xdr:nvSpPr>
        <xdr:cNvPr id="36" name="35 CuadroTexto"/>
        <xdr:cNvSpPr txBox="1"/>
      </xdr:nvSpPr>
      <xdr:spPr>
        <a:xfrm>
          <a:off x="8042828" y="5074967"/>
          <a:ext cx="1036133" cy="257699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>
              <a:latin typeface="+mj-lt"/>
            </a:rPr>
            <a:t>Se</a:t>
          </a:r>
          <a:r>
            <a:rPr lang="es-ES" sz="1100" baseline="0">
              <a:latin typeface="+mj-lt"/>
            </a:rPr>
            <a:t> estima </a:t>
          </a:r>
          <a:r>
            <a:rPr lang="es-ES" sz="1100" i="1" baseline="0">
              <a:latin typeface="+mj-lt"/>
            </a:rPr>
            <a:t>x</a:t>
          </a:r>
          <a:endParaRPr lang="es-ES" sz="1100" i="1">
            <a:latin typeface="+mj-lt"/>
          </a:endParaRPr>
        </a:p>
      </xdr:txBody>
    </xdr:sp>
    <xdr:clientData/>
  </xdr:oneCellAnchor>
  <xdr:twoCellAnchor>
    <xdr:from>
      <xdr:col>7</xdr:col>
      <xdr:colOff>582366</xdr:colOff>
      <xdr:row>7</xdr:row>
      <xdr:rowOff>81247</xdr:rowOff>
    </xdr:from>
    <xdr:to>
      <xdr:col>8</xdr:col>
      <xdr:colOff>120795</xdr:colOff>
      <xdr:row>7</xdr:row>
      <xdr:rowOff>82469</xdr:rowOff>
    </xdr:to>
    <xdr:cxnSp macro="">
      <xdr:nvCxnSpPr>
        <xdr:cNvPr id="37" name="36 Conector recto de flecha"/>
        <xdr:cNvCxnSpPr/>
      </xdr:nvCxnSpPr>
      <xdr:spPr>
        <a:xfrm flipV="1">
          <a:off x="6021141" y="4948522"/>
          <a:ext cx="300429" cy="1222"/>
        </a:xfrm>
        <a:prstGeom prst="straightConnector1">
          <a:avLst/>
        </a:prstGeom>
        <a:ln w="12700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472459</xdr:colOff>
      <xdr:row>6</xdr:row>
      <xdr:rowOff>107790</xdr:rowOff>
    </xdr:from>
    <xdr:ext cx="929267" cy="257699"/>
    <xdr:sp macro="" textlink="">
      <xdr:nvSpPr>
        <xdr:cNvPr id="38" name="37 CuadroTexto"/>
        <xdr:cNvSpPr txBox="1"/>
      </xdr:nvSpPr>
      <xdr:spPr>
        <a:xfrm>
          <a:off x="5149234" y="4784565"/>
          <a:ext cx="929267" cy="257699"/>
        </a:xfrm>
        <a:prstGeom prst="rect">
          <a:avLst/>
        </a:prstGeom>
        <a:solidFill>
          <a:schemeClr val="accent2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pPr algn="ctr"/>
          <a:r>
            <a:rPr lang="es-ES" sz="1100">
              <a:latin typeface="+mj-lt"/>
            </a:rPr>
            <a:t>Se</a:t>
          </a:r>
          <a:r>
            <a:rPr lang="es-ES" sz="1100" baseline="0">
              <a:latin typeface="+mj-lt"/>
            </a:rPr>
            <a:t> calcula </a:t>
          </a:r>
          <a:r>
            <a:rPr lang="es-ES" sz="1100" i="1" baseline="0">
              <a:latin typeface="+mj-lt"/>
            </a:rPr>
            <a:t>x</a:t>
          </a:r>
          <a:endParaRPr lang="es-ES" sz="1100" i="1">
            <a:latin typeface="+mj-lt"/>
          </a:endParaRPr>
        </a:p>
      </xdr:txBody>
    </xdr:sp>
    <xdr:clientData/>
  </xdr:oneCellAnchor>
  <xdr:twoCellAnchor>
    <xdr:from>
      <xdr:col>10</xdr:col>
      <xdr:colOff>45825</xdr:colOff>
      <xdr:row>8</xdr:row>
      <xdr:rowOff>142062</xdr:rowOff>
    </xdr:from>
    <xdr:to>
      <xdr:col>10</xdr:col>
      <xdr:colOff>346254</xdr:colOff>
      <xdr:row>8</xdr:row>
      <xdr:rowOff>143284</xdr:rowOff>
    </xdr:to>
    <xdr:cxnSp macro="">
      <xdr:nvCxnSpPr>
        <xdr:cNvPr id="39" name="38 Conector recto de flecha"/>
        <xdr:cNvCxnSpPr/>
      </xdr:nvCxnSpPr>
      <xdr:spPr>
        <a:xfrm flipV="1">
          <a:off x="7770600" y="5199837"/>
          <a:ext cx="300429" cy="1222"/>
        </a:xfrm>
        <a:prstGeom prst="straightConnector1">
          <a:avLst/>
        </a:prstGeom>
        <a:ln w="12700">
          <a:solidFill>
            <a:schemeClr val="tx1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549520</xdr:colOff>
      <xdr:row>12</xdr:row>
      <xdr:rowOff>146539</xdr:rowOff>
    </xdr:from>
    <xdr:to>
      <xdr:col>16</xdr:col>
      <xdr:colOff>644770</xdr:colOff>
      <xdr:row>25</xdr:row>
      <xdr:rowOff>9616</xdr:rowOff>
    </xdr:to>
    <xdr:graphicFrame macro="">
      <xdr:nvGraphicFramePr>
        <xdr:cNvPr id="40" name="3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</xdr:col>
      <xdr:colOff>140677</xdr:colOff>
      <xdr:row>2</xdr:row>
      <xdr:rowOff>57883</xdr:rowOff>
    </xdr:from>
    <xdr:ext cx="6885878" cy="257699"/>
    <xdr:sp macro="" textlink="">
      <xdr:nvSpPr>
        <xdr:cNvPr id="41" name="40 CuadroTexto"/>
        <xdr:cNvSpPr txBox="1"/>
      </xdr:nvSpPr>
      <xdr:spPr>
        <a:xfrm>
          <a:off x="674077" y="381733"/>
          <a:ext cx="6885878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100" b="1">
              <a:latin typeface="+mj-lt"/>
            </a:rPr>
            <a:t>Objetivo: </a:t>
          </a:r>
          <a:r>
            <a:rPr lang="es-ES" sz="1100" b="0">
              <a:latin typeface="+mj-lt"/>
            </a:rPr>
            <a:t>Utilizar</a:t>
          </a:r>
          <a:r>
            <a:rPr lang="es-ES" sz="1100" b="0" baseline="0">
              <a:latin typeface="+mj-lt"/>
            </a:rPr>
            <a:t> el método iterativo para solucionar ecuaciones no lineales</a:t>
          </a:r>
          <a:r>
            <a:rPr lang="es-ES" sz="1100" b="1" baseline="0">
              <a:latin typeface="+mj-lt"/>
            </a:rPr>
            <a:t>.</a:t>
          </a:r>
          <a:endParaRPr lang="es-ES" sz="1100" b="0" i="1">
            <a:latin typeface="+mj-lt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634954</xdr:colOff>
      <xdr:row>11</xdr:row>
      <xdr:rowOff>101108</xdr:rowOff>
    </xdr:from>
    <xdr:to>
      <xdr:col>4</xdr:col>
      <xdr:colOff>680673</xdr:colOff>
      <xdr:row>13</xdr:row>
      <xdr:rowOff>27215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V="1">
          <a:off x="3815624" y="1866635"/>
          <a:ext cx="45719" cy="25267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66675</xdr:colOff>
      <xdr:row>15</xdr:row>
      <xdr:rowOff>66675</xdr:rowOff>
    </xdr:from>
    <xdr:to>
      <xdr:col>3</xdr:col>
      <xdr:colOff>314325</xdr:colOff>
      <xdr:row>15</xdr:row>
      <xdr:rowOff>66675</xdr:rowOff>
    </xdr:to>
    <xdr:sp macro="" textlink="">
      <xdr:nvSpPr>
        <xdr:cNvPr id="3" name="Line 4"/>
        <xdr:cNvSpPr>
          <a:spLocks noChangeShapeType="1"/>
        </xdr:cNvSpPr>
      </xdr:nvSpPr>
      <xdr:spPr bwMode="auto">
        <a:xfrm flipH="1">
          <a:off x="2476500" y="21621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142875</xdr:colOff>
      <xdr:row>18</xdr:row>
      <xdr:rowOff>76200</xdr:rowOff>
    </xdr:from>
    <xdr:to>
      <xdr:col>3</xdr:col>
      <xdr:colOff>390525</xdr:colOff>
      <xdr:row>18</xdr:row>
      <xdr:rowOff>76200</xdr:rowOff>
    </xdr:to>
    <xdr:sp macro="" textlink="">
      <xdr:nvSpPr>
        <xdr:cNvPr id="4" name="Line 6"/>
        <xdr:cNvSpPr>
          <a:spLocks noChangeShapeType="1"/>
        </xdr:cNvSpPr>
      </xdr:nvSpPr>
      <xdr:spPr bwMode="auto">
        <a:xfrm flipH="1">
          <a:off x="2552700" y="2676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0</xdr:row>
      <xdr:rowOff>4053</xdr:rowOff>
    </xdr:from>
    <xdr:to>
      <xdr:col>3</xdr:col>
      <xdr:colOff>599873</xdr:colOff>
      <xdr:row>1</xdr:row>
      <xdr:rowOff>145914</xdr:rowOff>
    </xdr:to>
    <xdr:sp macro="" textlink="">
      <xdr:nvSpPr>
        <xdr:cNvPr id="5" name="4 CuadroTexto"/>
        <xdr:cNvSpPr txBox="1"/>
      </xdr:nvSpPr>
      <xdr:spPr>
        <a:xfrm>
          <a:off x="0" y="4053"/>
          <a:ext cx="3009698" cy="30378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 baseline="0">
              <a:solidFill>
                <a:schemeClr val="accent1">
                  <a:lumMod val="75000"/>
                </a:schemeClr>
              </a:solidFill>
              <a:latin typeface="+mj-lt"/>
            </a:rPr>
            <a:t>Solver </a:t>
          </a:r>
        </a:p>
      </xdr:txBody>
    </xdr:sp>
    <xdr:clientData/>
  </xdr:twoCellAnchor>
  <xdr:twoCellAnchor>
    <xdr:from>
      <xdr:col>0</xdr:col>
      <xdr:colOff>0</xdr:colOff>
      <xdr:row>1</xdr:row>
      <xdr:rowOff>162127</xdr:rowOff>
    </xdr:from>
    <xdr:to>
      <xdr:col>8</xdr:col>
      <xdr:colOff>518809</xdr:colOff>
      <xdr:row>6</xdr:row>
      <xdr:rowOff>68904</xdr:rowOff>
    </xdr:to>
    <xdr:sp macro="" textlink="">
      <xdr:nvSpPr>
        <xdr:cNvPr id="12" name="11 CuadroTexto"/>
        <xdr:cNvSpPr txBox="1"/>
      </xdr:nvSpPr>
      <xdr:spPr>
        <a:xfrm>
          <a:off x="0" y="324052"/>
          <a:ext cx="7281559" cy="7164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 baseline="0">
              <a:latin typeface="+mj-lt"/>
            </a:rPr>
            <a:t>Ejercicio: </a:t>
          </a:r>
          <a:r>
            <a:rPr lang="es-ES" sz="1100" b="0" baseline="0">
              <a:latin typeface="+mj-lt"/>
            </a:rPr>
            <a:t>Determine la temperatura de saturación (equilibrio liquido-vapor) para el etanol a 2 bar mediante la ecuación de Wagner. </a:t>
          </a:r>
          <a:endParaRPr lang="es-ES" sz="1100" b="1" baseline="0">
            <a:latin typeface="+mj-lt"/>
          </a:endParaRPr>
        </a:p>
      </xdr:txBody>
    </xdr:sp>
    <xdr:clientData/>
  </xdr:twoCellAnchor>
  <xdr:oneCellAnchor>
    <xdr:from>
      <xdr:col>7</xdr:col>
      <xdr:colOff>342899</xdr:colOff>
      <xdr:row>5</xdr:row>
      <xdr:rowOff>21429</xdr:rowOff>
    </xdr:from>
    <xdr:ext cx="1035844" cy="272703"/>
    <xdr:sp macro="" textlink="">
      <xdr:nvSpPr>
        <xdr:cNvPr id="16" name="15 CuadroTexto"/>
        <xdr:cNvSpPr txBox="1"/>
      </xdr:nvSpPr>
      <xdr:spPr>
        <a:xfrm>
          <a:off x="6334124" y="831054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1</a:t>
          </a:r>
        </a:p>
      </xdr:txBody>
    </xdr:sp>
    <xdr:clientData/>
  </xdr:oneCellAnchor>
  <xdr:twoCellAnchor>
    <xdr:from>
      <xdr:col>3</xdr:col>
      <xdr:colOff>146384</xdr:colOff>
      <xdr:row>18</xdr:row>
      <xdr:rowOff>74696</xdr:rowOff>
    </xdr:from>
    <xdr:to>
      <xdr:col>3</xdr:col>
      <xdr:colOff>394034</xdr:colOff>
      <xdr:row>18</xdr:row>
      <xdr:rowOff>74696</xdr:rowOff>
    </xdr:to>
    <xdr:sp macro="" textlink="">
      <xdr:nvSpPr>
        <xdr:cNvPr id="26" name="Line 6"/>
        <xdr:cNvSpPr>
          <a:spLocks noChangeShapeType="1"/>
        </xdr:cNvSpPr>
      </xdr:nvSpPr>
      <xdr:spPr bwMode="auto">
        <a:xfrm flipH="1">
          <a:off x="2552700" y="267652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129886</xdr:colOff>
      <xdr:row>19</xdr:row>
      <xdr:rowOff>112568</xdr:rowOff>
    </xdr:from>
    <xdr:to>
      <xdr:col>3</xdr:col>
      <xdr:colOff>415635</xdr:colOff>
      <xdr:row>20</xdr:row>
      <xdr:rowOff>30305</xdr:rowOff>
    </xdr:to>
    <xdr:sp macro="" textlink="">
      <xdr:nvSpPr>
        <xdr:cNvPr id="27" name="Line 6"/>
        <xdr:cNvSpPr>
          <a:spLocks noChangeShapeType="1"/>
        </xdr:cNvSpPr>
      </xdr:nvSpPr>
      <xdr:spPr bwMode="auto">
        <a:xfrm flipH="1" flipV="1">
          <a:off x="2541443" y="2909454"/>
          <a:ext cx="285749" cy="7793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64943</xdr:colOff>
      <xdr:row>13</xdr:row>
      <xdr:rowOff>105641</xdr:rowOff>
    </xdr:from>
    <xdr:to>
      <xdr:col>3</xdr:col>
      <xdr:colOff>312593</xdr:colOff>
      <xdr:row>13</xdr:row>
      <xdr:rowOff>105641</xdr:rowOff>
    </xdr:to>
    <xdr:sp macro="" textlink="">
      <xdr:nvSpPr>
        <xdr:cNvPr id="28" name="Line 4"/>
        <xdr:cNvSpPr>
          <a:spLocks noChangeShapeType="1"/>
        </xdr:cNvSpPr>
      </xdr:nvSpPr>
      <xdr:spPr bwMode="auto">
        <a:xfrm flipH="1">
          <a:off x="2476500" y="2162175"/>
          <a:ext cx="2476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4</xdr:col>
      <xdr:colOff>368534</xdr:colOff>
      <xdr:row>13</xdr:row>
      <xdr:rowOff>7647</xdr:rowOff>
    </xdr:from>
    <xdr:ext cx="469487" cy="257699"/>
    <xdr:sp macro="" textlink="">
      <xdr:nvSpPr>
        <xdr:cNvPr id="29" name="28 CuadroTexto"/>
        <xdr:cNvSpPr txBox="1"/>
      </xdr:nvSpPr>
      <xdr:spPr>
        <a:xfrm>
          <a:off x="3549525" y="2081581"/>
          <a:ext cx="469487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>
              <a:latin typeface="+mj-lt"/>
            </a:rPr>
            <a:t>Dato</a:t>
          </a:r>
        </a:p>
      </xdr:txBody>
    </xdr:sp>
    <xdr:clientData/>
  </xdr:oneCellAnchor>
  <xdr:twoCellAnchor>
    <xdr:from>
      <xdr:col>5</xdr:col>
      <xdr:colOff>263409</xdr:colOff>
      <xdr:row>11</xdr:row>
      <xdr:rowOff>101815</xdr:rowOff>
    </xdr:from>
    <xdr:to>
      <xdr:col>5</xdr:col>
      <xdr:colOff>395377</xdr:colOff>
      <xdr:row>13</xdr:row>
      <xdr:rowOff>3594</xdr:rowOff>
    </xdr:to>
    <xdr:sp macro="" textlink="">
      <xdr:nvSpPr>
        <xdr:cNvPr id="30" name="Line 2"/>
        <xdr:cNvSpPr>
          <a:spLocks noChangeShapeType="1"/>
        </xdr:cNvSpPr>
      </xdr:nvSpPr>
      <xdr:spPr bwMode="auto">
        <a:xfrm flipH="1" flipV="1">
          <a:off x="4217183" y="1852258"/>
          <a:ext cx="131968" cy="22527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sm"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305273</xdr:colOff>
      <xdr:row>13</xdr:row>
      <xdr:rowOff>9082</xdr:rowOff>
    </xdr:from>
    <xdr:ext cx="750398" cy="257699"/>
    <xdr:sp macro="" textlink="">
      <xdr:nvSpPr>
        <xdr:cNvPr id="31" name="30 CuadroTexto"/>
        <xdr:cNvSpPr txBox="1"/>
      </xdr:nvSpPr>
      <xdr:spPr>
        <a:xfrm>
          <a:off x="4259047" y="2083016"/>
          <a:ext cx="750398" cy="25769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r>
            <a:rPr lang="es-ES" sz="1100">
              <a:latin typeface="+mj-lt"/>
            </a:rPr>
            <a:t>Incógnita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512533</xdr:colOff>
      <xdr:row>7</xdr:row>
      <xdr:rowOff>142759</xdr:rowOff>
    </xdr:from>
    <xdr:ext cx="1035844" cy="272703"/>
    <xdr:sp macro="" textlink="">
      <xdr:nvSpPr>
        <xdr:cNvPr id="23" name="22 CuadroTexto"/>
        <xdr:cNvSpPr txBox="1"/>
      </xdr:nvSpPr>
      <xdr:spPr>
        <a:xfrm>
          <a:off x="3690875" y="7376746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3</a:t>
          </a:r>
        </a:p>
      </xdr:txBody>
    </xdr:sp>
    <xdr:clientData/>
  </xdr:oneCellAnchor>
  <xdr:oneCellAnchor>
    <xdr:from>
      <xdr:col>4</xdr:col>
      <xdr:colOff>569620</xdr:colOff>
      <xdr:row>12</xdr:row>
      <xdr:rowOff>22246</xdr:rowOff>
    </xdr:from>
    <xdr:ext cx="1035844" cy="272703"/>
    <xdr:sp macro="" textlink="">
      <xdr:nvSpPr>
        <xdr:cNvPr id="24" name="23 CuadroTexto"/>
        <xdr:cNvSpPr txBox="1"/>
      </xdr:nvSpPr>
      <xdr:spPr>
        <a:xfrm>
          <a:off x="3747962" y="8208733"/>
          <a:ext cx="1035844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ecuación 4</a:t>
          </a:r>
        </a:p>
      </xdr:txBody>
    </xdr:sp>
    <xdr:clientData/>
  </xdr:oneCellAnchor>
  <xdr:twoCellAnchor>
    <xdr:from>
      <xdr:col>0</xdr:col>
      <xdr:colOff>10797</xdr:colOff>
      <xdr:row>0</xdr:row>
      <xdr:rowOff>36021</xdr:rowOff>
    </xdr:from>
    <xdr:to>
      <xdr:col>4</xdr:col>
      <xdr:colOff>368257</xdr:colOff>
      <xdr:row>2</xdr:row>
      <xdr:rowOff>22877</xdr:rowOff>
    </xdr:to>
    <xdr:sp macro="" textlink="">
      <xdr:nvSpPr>
        <xdr:cNvPr id="26" name="25 CuadroTexto"/>
        <xdr:cNvSpPr txBox="1"/>
      </xdr:nvSpPr>
      <xdr:spPr>
        <a:xfrm>
          <a:off x="10797" y="36021"/>
          <a:ext cx="3537345" cy="309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600" b="1" baseline="0">
              <a:solidFill>
                <a:schemeClr val="accent1">
                  <a:lumMod val="75000"/>
                </a:schemeClr>
              </a:solidFill>
              <a:latin typeface="+mj-lt"/>
            </a:rPr>
            <a:t>Sistema de ecuaciones no lineales</a:t>
          </a:r>
        </a:p>
      </xdr:txBody>
    </xdr:sp>
    <xdr:clientData/>
  </xdr:twoCellAnchor>
  <xdr:twoCellAnchor>
    <xdr:from>
      <xdr:col>0</xdr:col>
      <xdr:colOff>47124</xdr:colOff>
      <xdr:row>15</xdr:row>
      <xdr:rowOff>78929</xdr:rowOff>
    </xdr:from>
    <xdr:to>
      <xdr:col>3</xdr:col>
      <xdr:colOff>646138</xdr:colOff>
      <xdr:row>17</xdr:row>
      <xdr:rowOff>5628</xdr:rowOff>
    </xdr:to>
    <xdr:sp macro="" textlink="">
      <xdr:nvSpPr>
        <xdr:cNvPr id="27" name="26 CuadroTexto"/>
        <xdr:cNvSpPr txBox="1"/>
      </xdr:nvSpPr>
      <xdr:spPr>
        <a:xfrm>
          <a:off x="47124" y="8836916"/>
          <a:ext cx="3005330" cy="307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 baseline="0">
              <a:latin typeface="+mj-lt"/>
            </a:rPr>
            <a:t>Funciones objetivo</a:t>
          </a:r>
        </a:p>
      </xdr:txBody>
    </xdr:sp>
    <xdr:clientData/>
  </xdr:twoCellAnchor>
  <xdr:twoCellAnchor>
    <xdr:from>
      <xdr:col>0</xdr:col>
      <xdr:colOff>99391</xdr:colOff>
      <xdr:row>4</xdr:row>
      <xdr:rowOff>33129</xdr:rowOff>
    </xdr:from>
    <xdr:to>
      <xdr:col>8</xdr:col>
      <xdr:colOff>237200</xdr:colOff>
      <xdr:row>6</xdr:row>
      <xdr:rowOff>115956</xdr:rowOff>
    </xdr:to>
    <xdr:sp macro="" textlink="">
      <xdr:nvSpPr>
        <xdr:cNvPr id="28" name="27 CuadroTexto"/>
        <xdr:cNvSpPr txBox="1"/>
      </xdr:nvSpPr>
      <xdr:spPr>
        <a:xfrm>
          <a:off x="99391" y="7065064"/>
          <a:ext cx="6888135" cy="4141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100" b="1" baseline="0">
              <a:latin typeface="+mj-lt"/>
            </a:rPr>
            <a:t>Ejercicio: </a:t>
          </a:r>
          <a:r>
            <a:rPr lang="es-ES" sz="1100" b="0" baseline="0">
              <a:latin typeface="+mj-lt"/>
            </a:rPr>
            <a:t>Determine el facto de fricción y el número de  Reynolds. El factor de rugosidad </a:t>
          </a:r>
          <a:r>
            <a:rPr lang="es-ES" sz="1100" b="0" baseline="0">
              <a:latin typeface="Symbol" pitchFamily="18" charset="2"/>
            </a:rPr>
            <a:t>e</a:t>
          </a:r>
          <a:r>
            <a:rPr lang="es-ES" sz="1100" b="0" baseline="0">
              <a:latin typeface="+mj-lt"/>
            </a:rPr>
            <a:t>/D es 0.0001.</a:t>
          </a:r>
          <a:endParaRPr lang="es-ES" sz="1100" b="1" baseline="0">
            <a:latin typeface="+mj-lt"/>
          </a:endParaRPr>
        </a:p>
      </xdr:txBody>
    </xdr:sp>
    <xdr:clientData/>
  </xdr:twoCellAnchor>
  <xdr:oneCellAnchor>
    <xdr:from>
      <xdr:col>4</xdr:col>
      <xdr:colOff>626309</xdr:colOff>
      <xdr:row>18</xdr:row>
      <xdr:rowOff>54920</xdr:rowOff>
    </xdr:from>
    <xdr:ext cx="1452626" cy="272703"/>
    <xdr:sp macro="" textlink="">
      <xdr:nvSpPr>
        <xdr:cNvPr id="29" name="28 CuadroTexto"/>
        <xdr:cNvSpPr txBox="1"/>
      </xdr:nvSpPr>
      <xdr:spPr>
        <a:xfrm>
          <a:off x="3798548" y="9704159"/>
          <a:ext cx="1452626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función</a:t>
          </a:r>
          <a:r>
            <a:rPr lang="es-ES" sz="1200" b="1" baseline="0">
              <a:latin typeface="+mj-lt"/>
            </a:rPr>
            <a:t> objetivo 1</a:t>
          </a:r>
          <a:endParaRPr lang="es-ES" sz="1200" b="1">
            <a:latin typeface="+mj-lt"/>
          </a:endParaRPr>
        </a:p>
      </xdr:txBody>
    </xdr:sp>
    <xdr:clientData/>
  </xdr:oneCellAnchor>
  <xdr:oneCellAnchor>
    <xdr:from>
      <xdr:col>4</xdr:col>
      <xdr:colOff>654466</xdr:colOff>
      <xdr:row>22</xdr:row>
      <xdr:rowOff>41668</xdr:rowOff>
    </xdr:from>
    <xdr:ext cx="1452626" cy="272703"/>
    <xdr:sp macro="" textlink="">
      <xdr:nvSpPr>
        <xdr:cNvPr id="31" name="30 CuadroTexto"/>
        <xdr:cNvSpPr txBox="1"/>
      </xdr:nvSpPr>
      <xdr:spPr>
        <a:xfrm>
          <a:off x="3826705" y="10452907"/>
          <a:ext cx="1452626" cy="2727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función</a:t>
          </a:r>
          <a:r>
            <a:rPr lang="es-ES" sz="1200" b="1" baseline="0">
              <a:latin typeface="+mj-lt"/>
            </a:rPr>
            <a:t> objetivo 2</a:t>
          </a:r>
          <a:endParaRPr lang="es-ES" sz="1200" b="1">
            <a:latin typeface="+mj-lt"/>
          </a:endParaRPr>
        </a:p>
      </xdr:txBody>
    </xdr:sp>
    <xdr:clientData/>
  </xdr:oneCellAnchor>
  <xdr:oneCellAnchor>
    <xdr:from>
      <xdr:col>6</xdr:col>
      <xdr:colOff>419244</xdr:colOff>
      <xdr:row>9</xdr:row>
      <xdr:rowOff>63203</xdr:rowOff>
    </xdr:from>
    <xdr:ext cx="1394646" cy="453073"/>
    <xdr:sp macro="" textlink="">
      <xdr:nvSpPr>
        <xdr:cNvPr id="32" name="31 CuadroTexto"/>
        <xdr:cNvSpPr txBox="1"/>
      </xdr:nvSpPr>
      <xdr:spPr>
        <a:xfrm>
          <a:off x="5629005" y="7997942"/>
          <a:ext cx="1394646" cy="453073"/>
        </a:xfrm>
        <a:prstGeom prst="rect">
          <a:avLst/>
        </a:prstGeom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wrap="square" rtlCol="0" anchor="t">
          <a:spAutoFit/>
        </a:bodyPr>
        <a:lstStyle/>
        <a:p>
          <a:r>
            <a:rPr lang="es-ES" sz="1200" b="1">
              <a:latin typeface="+mj-lt"/>
            </a:rPr>
            <a:t>2 ecuaciones </a:t>
          </a:r>
        </a:p>
        <a:p>
          <a:r>
            <a:rPr lang="es-ES" sz="1200" b="1">
              <a:latin typeface="+mj-lt"/>
            </a:rPr>
            <a:t>2</a:t>
          </a:r>
          <a:r>
            <a:rPr lang="es-ES" sz="1200" b="1" baseline="0">
              <a:latin typeface="+mj-lt"/>
            </a:rPr>
            <a:t> incógnitas</a:t>
          </a:r>
          <a:endParaRPr lang="es-ES" sz="1200" b="1">
            <a:latin typeface="+mj-lt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-CLASES/Enlazar%20a%201-CURSOS/0-CURSOS-EN-PROCESO/2-CURSO-BalancesMateriaEnergia/1-DESAROLLO-TEMAS/6-TallerComputo/1-PracticasLabComputo/2-EcuacionesNoLineales/1-BMyE-S2-EcuacionesNoLineales-VF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sentacion"/>
      <sheetName val="Iteracciones"/>
      <sheetName val="Jacobi"/>
      <sheetName val="ENL"/>
      <sheetName val="Ejercicio"/>
      <sheetName val="SENL"/>
      <sheetName val="Factor de friccion"/>
      <sheetName val="Factor de friccion-SENL"/>
      <sheetName val="Iteracciones-R"/>
      <sheetName val="Jacobi-R"/>
      <sheetName val="Iteracciones SEL"/>
      <sheetName val="Iteracciones SEL-R"/>
      <sheetName val="SENL-R"/>
      <sheetName val="ENL R"/>
      <sheetName val="Factor de friccion-R"/>
      <sheetName val="Factor de friccion-R-SENL"/>
      <sheetName val="Flash"/>
    </sheetNames>
    <sheetDataSet>
      <sheetData sheetId="0" refreshError="1"/>
      <sheetData sheetId="1">
        <row r="7">
          <cell r="D7" t="str">
            <v>f(x)</v>
          </cell>
        </row>
        <row r="31">
          <cell r="C31">
            <v>1</v>
          </cell>
        </row>
        <row r="32">
          <cell r="C32">
            <v>2</v>
          </cell>
        </row>
        <row r="33">
          <cell r="C33">
            <v>3</v>
          </cell>
        </row>
        <row r="34">
          <cell r="C34">
            <v>4</v>
          </cell>
        </row>
        <row r="35">
          <cell r="C35">
            <v>5</v>
          </cell>
        </row>
        <row r="36">
          <cell r="C36">
            <v>6</v>
          </cell>
        </row>
        <row r="37">
          <cell r="C37">
            <v>7</v>
          </cell>
        </row>
        <row r="38">
          <cell r="C38">
            <v>8</v>
          </cell>
        </row>
        <row r="39">
          <cell r="C39">
            <v>9</v>
          </cell>
        </row>
        <row r="40">
          <cell r="C40">
            <v>10</v>
          </cell>
        </row>
        <row r="41">
          <cell r="C41">
            <v>11</v>
          </cell>
        </row>
        <row r="42">
          <cell r="C42">
            <v>12</v>
          </cell>
        </row>
        <row r="43">
          <cell r="C43">
            <v>13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none" rtlCol="0" anchor="t">
        <a:spAutoFit/>
      </a:bodyPr>
      <a:lstStyle>
        <a:defPPr>
          <a:defRPr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5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4.bin"/><Relationship Id="rId12" Type="http://schemas.openxmlformats.org/officeDocument/2006/relationships/comments" Target="../comments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3.bin"/><Relationship Id="rId11" Type="http://schemas.openxmlformats.org/officeDocument/2006/relationships/oleObject" Target="../embeddings/oleObject8.bin"/><Relationship Id="rId5" Type="http://schemas.openxmlformats.org/officeDocument/2006/relationships/oleObject" Target="../embeddings/oleObject2.bin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6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3.bin"/><Relationship Id="rId3" Type="http://schemas.openxmlformats.org/officeDocument/2006/relationships/vmlDrawing" Target="../drawings/vmlDrawing2.vml"/><Relationship Id="rId7" Type="http://schemas.openxmlformats.org/officeDocument/2006/relationships/oleObject" Target="../embeddings/oleObject12.bin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11.bin"/><Relationship Id="rId5" Type="http://schemas.openxmlformats.org/officeDocument/2006/relationships/oleObject" Target="../embeddings/oleObject10.bin"/><Relationship Id="rId4" Type="http://schemas.openxmlformats.org/officeDocument/2006/relationships/oleObject" Target="../embeddings/oleObject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8.bin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17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16.bin"/><Relationship Id="rId5" Type="http://schemas.openxmlformats.org/officeDocument/2006/relationships/oleObject" Target="../embeddings/oleObject15.bin"/><Relationship Id="rId4" Type="http://schemas.openxmlformats.org/officeDocument/2006/relationships/oleObject" Target="../embeddings/oleObject14.bin"/><Relationship Id="rId9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3.bin"/><Relationship Id="rId3" Type="http://schemas.openxmlformats.org/officeDocument/2006/relationships/vmlDrawing" Target="../drawings/vmlDrawing4.vml"/><Relationship Id="rId7" Type="http://schemas.openxmlformats.org/officeDocument/2006/relationships/oleObject" Target="../embeddings/oleObject22.bin"/><Relationship Id="rId12" Type="http://schemas.openxmlformats.org/officeDocument/2006/relationships/comments" Target="../comments3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21.bin"/><Relationship Id="rId11" Type="http://schemas.openxmlformats.org/officeDocument/2006/relationships/oleObject" Target="../embeddings/oleObject26.bin"/><Relationship Id="rId5" Type="http://schemas.openxmlformats.org/officeDocument/2006/relationships/oleObject" Target="../embeddings/oleObject20.bin"/><Relationship Id="rId10" Type="http://schemas.openxmlformats.org/officeDocument/2006/relationships/oleObject" Target="../embeddings/oleObject25.bin"/><Relationship Id="rId4" Type="http://schemas.openxmlformats.org/officeDocument/2006/relationships/oleObject" Target="../embeddings/oleObject19.bin"/><Relationship Id="rId9" Type="http://schemas.openxmlformats.org/officeDocument/2006/relationships/oleObject" Target="../embeddings/oleObject2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5.vml"/><Relationship Id="rId7" Type="http://schemas.openxmlformats.org/officeDocument/2006/relationships/oleObject" Target="../embeddings/oleObject30.bin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oleObject" Target="../embeddings/oleObject29.bin"/><Relationship Id="rId5" Type="http://schemas.openxmlformats.org/officeDocument/2006/relationships/oleObject" Target="../embeddings/oleObject28.bin"/><Relationship Id="rId4" Type="http://schemas.openxmlformats.org/officeDocument/2006/relationships/oleObject" Target="../embeddings/oleObject2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"/>
  <sheetViews>
    <sheetView showGridLines="0" zoomScale="70" zoomScaleNormal="70" workbookViewId="0">
      <selection activeCell="O27" sqref="O27"/>
    </sheetView>
  </sheetViews>
  <sheetFormatPr baseColWidth="10" defaultRowHeight="15"/>
  <sheetData/>
  <pageMargins left="0.7" right="0.7" top="0.75" bottom="0.75" header="0.3" footer="0.3"/>
  <pageSetup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N54"/>
  <sheetViews>
    <sheetView showGridLines="0" topLeftCell="A40" zoomScale="160" zoomScaleNormal="160" workbookViewId="0">
      <selection activeCell="F30" sqref="F30"/>
    </sheetView>
  </sheetViews>
  <sheetFormatPr baseColWidth="10" defaultRowHeight="12.75"/>
  <cols>
    <col min="1" max="2" width="11.42578125" style="3"/>
    <col min="3" max="3" width="16" style="3" bestFit="1" customWidth="1"/>
    <col min="4" max="4" width="15.85546875" style="3" bestFit="1" customWidth="1"/>
    <col min="5" max="5" width="14.140625" style="3" customWidth="1"/>
    <col min="6" max="16384" width="11.42578125" style="3"/>
  </cols>
  <sheetData>
    <row r="4" spans="1:5">
      <c r="A4" s="19" t="s">
        <v>13</v>
      </c>
    </row>
    <row r="6" spans="1:5">
      <c r="B6" s="30"/>
    </row>
    <row r="7" spans="1:5">
      <c r="B7" s="29"/>
    </row>
    <row r="8" spans="1:5">
      <c r="B8" s="6"/>
    </row>
    <row r="9" spans="1:5" ht="14.25">
      <c r="C9" s="20"/>
    </row>
    <row r="13" spans="1:5" ht="15">
      <c r="A13" s="1" t="s">
        <v>0</v>
      </c>
      <c r="B13" s="2">
        <v>300</v>
      </c>
      <c r="D13" s="4" t="s">
        <v>1</v>
      </c>
      <c r="E13" s="2">
        <v>8.3140000000000006E-2</v>
      </c>
    </row>
    <row r="15" spans="1:5" ht="15">
      <c r="B15" s="1" t="s">
        <v>2</v>
      </c>
      <c r="C15" s="4" t="s">
        <v>3</v>
      </c>
    </row>
    <row r="16" spans="1:5">
      <c r="B16" s="5">
        <v>0.5</v>
      </c>
      <c r="C16" s="6">
        <f>$E$13*$B$13/B16</f>
        <v>49.884</v>
      </c>
    </row>
    <row r="17" spans="1:6">
      <c r="B17" s="5">
        <v>0.75</v>
      </c>
      <c r="C17" s="6">
        <f t="shared" ref="C17:C18" si="0">$E$13*$B$13/B17</f>
        <v>33.256</v>
      </c>
    </row>
    <row r="18" spans="1:6">
      <c r="B18" s="5">
        <v>1</v>
      </c>
      <c r="C18" s="6">
        <f t="shared" si="0"/>
        <v>24.942</v>
      </c>
      <c r="E18" s="7"/>
    </row>
    <row r="19" spans="1:6">
      <c r="E19" s="7"/>
    </row>
    <row r="20" spans="1:6">
      <c r="E20" s="7"/>
    </row>
    <row r="21" spans="1:6">
      <c r="E21" s="7"/>
    </row>
    <row r="22" spans="1:6">
      <c r="E22" s="7"/>
    </row>
    <row r="23" spans="1:6">
      <c r="E23" s="8"/>
    </row>
    <row r="24" spans="1:6" ht="15">
      <c r="A24" s="1" t="s">
        <v>0</v>
      </c>
      <c r="B24" s="2">
        <v>300</v>
      </c>
      <c r="C24" s="4" t="s">
        <v>1</v>
      </c>
      <c r="D24" s="2">
        <v>8.3140000000000006E-2</v>
      </c>
      <c r="E24" s="4" t="s">
        <v>4</v>
      </c>
      <c r="F24" s="2">
        <v>1.0229999999999999</v>
      </c>
    </row>
    <row r="25" spans="1:6" ht="14.25">
      <c r="F25" s="9"/>
    </row>
    <row r="26" spans="1:6" ht="15">
      <c r="B26" s="4" t="s">
        <v>3</v>
      </c>
      <c r="C26" s="1" t="s">
        <v>2</v>
      </c>
    </row>
    <row r="27" spans="1:6">
      <c r="B27" s="5">
        <v>50</v>
      </c>
      <c r="C27" s="6"/>
    </row>
    <row r="28" spans="1:6">
      <c r="B28" s="5">
        <v>30</v>
      </c>
      <c r="C28" s="6"/>
    </row>
    <row r="29" spans="1:6">
      <c r="B29" s="5">
        <v>20</v>
      </c>
      <c r="C29" s="6"/>
      <c r="E29" s="7"/>
    </row>
    <row r="39" spans="2:14" ht="14.25">
      <c r="B39" s="1" t="s">
        <v>41</v>
      </c>
      <c r="C39" s="4" t="s">
        <v>42</v>
      </c>
      <c r="D39" s="4" t="s">
        <v>43</v>
      </c>
      <c r="E39" s="4" t="s">
        <v>44</v>
      </c>
      <c r="F39" s="4" t="s">
        <v>45</v>
      </c>
    </row>
    <row r="40" spans="2:14" ht="14.25">
      <c r="B40" s="29">
        <v>0.3</v>
      </c>
      <c r="C40" s="60">
        <v>10</v>
      </c>
      <c r="D40" s="60">
        <v>25</v>
      </c>
      <c r="E40" s="60">
        <v>36</v>
      </c>
      <c r="F40" s="60">
        <v>40</v>
      </c>
      <c r="J40" s="3" t="s">
        <v>46</v>
      </c>
      <c r="K40" s="62">
        <f>$B40</f>
        <v>0.3</v>
      </c>
      <c r="L40" s="62">
        <f>$B40</f>
        <v>0.3</v>
      </c>
      <c r="M40" s="62">
        <f>$B40</f>
        <v>0.3</v>
      </c>
      <c r="N40" s="62">
        <f>$B40</f>
        <v>0.3</v>
      </c>
    </row>
    <row r="41" spans="2:14" ht="14.25">
      <c r="B41" s="29">
        <v>0.3</v>
      </c>
      <c r="C41" s="60">
        <v>20</v>
      </c>
      <c r="D41" s="60">
        <v>23</v>
      </c>
      <c r="E41" s="60">
        <v>35</v>
      </c>
      <c r="F41" s="60">
        <v>41</v>
      </c>
      <c r="J41" s="3" t="s">
        <v>47</v>
      </c>
      <c r="K41" s="62">
        <f>B$40</f>
        <v>0.3</v>
      </c>
      <c r="L41" s="62">
        <f>C$40</f>
        <v>10</v>
      </c>
      <c r="M41" s="62">
        <f>D$40</f>
        <v>25</v>
      </c>
      <c r="N41" s="62">
        <f>E$40</f>
        <v>36</v>
      </c>
    </row>
    <row r="42" spans="2:14" ht="14.25">
      <c r="B42" s="29">
        <v>0.2</v>
      </c>
      <c r="C42" s="60">
        <v>30</v>
      </c>
      <c r="D42" s="60">
        <v>25</v>
      </c>
      <c r="E42" s="60">
        <v>38</v>
      </c>
      <c r="F42" s="60">
        <v>42</v>
      </c>
      <c r="K42" s="62"/>
    </row>
    <row r="43" spans="2:14" ht="14.25">
      <c r="B43" s="29">
        <v>0.2</v>
      </c>
      <c r="C43" s="60">
        <v>40</v>
      </c>
      <c r="D43" s="60">
        <v>24</v>
      </c>
      <c r="E43" s="60">
        <v>39</v>
      </c>
      <c r="F43" s="60">
        <v>43</v>
      </c>
      <c r="K43" s="62"/>
    </row>
    <row r="44" spans="2:14" ht="14.25">
      <c r="K44" s="62"/>
    </row>
    <row r="47" spans="2:14" ht="14.25">
      <c r="C47" s="4" t="s">
        <v>42</v>
      </c>
      <c r="D47" s="4" t="s">
        <v>43</v>
      </c>
      <c r="E47" s="4" t="s">
        <v>44</v>
      </c>
      <c r="F47" s="4" t="s">
        <v>45</v>
      </c>
    </row>
    <row r="48" spans="2:14">
      <c r="C48" s="61">
        <f>$B40*C40</f>
        <v>3</v>
      </c>
      <c r="D48" s="61">
        <f>$B40*D40</f>
        <v>7.5</v>
      </c>
      <c r="E48" s="61">
        <f>$B40*E40</f>
        <v>10.799999999999999</v>
      </c>
      <c r="F48" s="61">
        <f>$B40*F40</f>
        <v>12</v>
      </c>
    </row>
    <row r="49" spans="3:6">
      <c r="C49" s="61">
        <f>$B41*C41</f>
        <v>6</v>
      </c>
      <c r="D49" s="61">
        <f>$B41*D41</f>
        <v>6.8999999999999995</v>
      </c>
      <c r="E49" s="61">
        <f>$B41*E41</f>
        <v>10.5</v>
      </c>
      <c r="F49" s="61">
        <f>$B41*F41</f>
        <v>12.299999999999999</v>
      </c>
    </row>
    <row r="50" spans="3:6">
      <c r="C50" s="61">
        <f>$B42*C42</f>
        <v>6</v>
      </c>
      <c r="D50" s="61">
        <f>$B42*D42</f>
        <v>5</v>
      </c>
      <c r="E50" s="61">
        <f>$B42*E42</f>
        <v>7.6000000000000005</v>
      </c>
      <c r="F50" s="61">
        <f>$B42*F42</f>
        <v>8.4</v>
      </c>
    </row>
    <row r="51" spans="3:6">
      <c r="C51" s="61">
        <f>$B43*C43</f>
        <v>8</v>
      </c>
      <c r="D51" s="61">
        <f>$B43*D43</f>
        <v>4.8000000000000007</v>
      </c>
      <c r="E51" s="61">
        <f>$B43*E43</f>
        <v>7.8000000000000007</v>
      </c>
      <c r="F51" s="61">
        <f>$B43*F43</f>
        <v>8.6</v>
      </c>
    </row>
    <row r="53" spans="3:6">
      <c r="C53" s="4" t="s">
        <v>5</v>
      </c>
      <c r="D53" s="4" t="s">
        <v>6</v>
      </c>
      <c r="E53" s="4" t="s">
        <v>7</v>
      </c>
      <c r="F53" s="4" t="s">
        <v>16</v>
      </c>
    </row>
    <row r="54" spans="3:6">
      <c r="C54" s="6">
        <f>SUM(C48:C51)</f>
        <v>23</v>
      </c>
      <c r="D54" s="6">
        <f>SUM(D48:D51)</f>
        <v>24.2</v>
      </c>
      <c r="E54" s="6">
        <f>SUM(E48:E51)</f>
        <v>36.700000000000003</v>
      </c>
      <c r="F54" s="6">
        <f>SUM(F48:F51)</f>
        <v>41.3</v>
      </c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oleObject progId="Equation.DSMT4" shapeId="4097" r:id="rId4"/>
    <oleObject progId="Equation.DSMT4" shapeId="4099" r:id="rId5"/>
    <oleObject progId="Equation.DSMT4" shapeId="4101" r:id="rId6"/>
    <oleObject progId="Equation.DSMT4" shapeId="4104" r:id="rId7"/>
    <oleObject progId="Equation.DSMT4" shapeId="4107" r:id="rId8"/>
    <oleObject progId="Equation.DSMT4" shapeId="4109" r:id="rId9"/>
    <oleObject progId="Equation.DSMT4" shapeId="4110" r:id="rId10"/>
    <oleObject progId="Equation.DSMT4" shapeId="4111" r:id="rId11"/>
  </oleObjects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2"/>
  <dimension ref="A1:F15"/>
  <sheetViews>
    <sheetView showGridLines="0" topLeftCell="A4" zoomScale="145" zoomScaleNormal="145" workbookViewId="0">
      <selection activeCell="E16" sqref="E16"/>
    </sheetView>
  </sheetViews>
  <sheetFormatPr baseColWidth="10" defaultRowHeight="12.75"/>
  <cols>
    <col min="1" max="2" width="11.42578125" style="3"/>
    <col min="3" max="3" width="16" style="3" bestFit="1" customWidth="1"/>
    <col min="4" max="4" width="15.85546875" style="3" bestFit="1" customWidth="1"/>
    <col min="5" max="16384" width="11.42578125" style="3"/>
  </cols>
  <sheetData>
    <row r="1" spans="1:6">
      <c r="E1" s="7"/>
    </row>
    <row r="2" spans="1:6">
      <c r="E2" s="8"/>
    </row>
    <row r="5" spans="1:6">
      <c r="A5" s="10"/>
      <c r="B5" s="11" t="s">
        <v>5</v>
      </c>
      <c r="C5" s="11" t="s">
        <v>6</v>
      </c>
      <c r="D5" s="11" t="s">
        <v>7</v>
      </c>
    </row>
    <row r="6" spans="1:6">
      <c r="A6" s="12" t="s">
        <v>8</v>
      </c>
      <c r="B6" s="13">
        <v>10.705399999999999</v>
      </c>
      <c r="C6" s="13">
        <v>3212.4290000000001</v>
      </c>
      <c r="D6" s="14">
        <v>-90.411000000000001</v>
      </c>
    </row>
    <row r="7" spans="1:6">
      <c r="A7" s="12" t="s">
        <v>9</v>
      </c>
      <c r="B7" s="15">
        <v>10.123200000000001</v>
      </c>
      <c r="C7" s="13">
        <v>3076.277</v>
      </c>
      <c r="D7" s="14">
        <v>-106.83</v>
      </c>
    </row>
    <row r="8" spans="1:6">
      <c r="A8" s="12" t="s">
        <v>10</v>
      </c>
      <c r="B8" s="13">
        <v>9.3264999999999993</v>
      </c>
      <c r="C8" s="13">
        <v>3056.9580000000001</v>
      </c>
      <c r="D8" s="14">
        <v>-55.524999999999999</v>
      </c>
    </row>
    <row r="10" spans="1:6">
      <c r="B10" s="1" t="s">
        <v>0</v>
      </c>
      <c r="C10" s="6">
        <v>500</v>
      </c>
    </row>
    <row r="11" spans="1:6" ht="7.5" customHeight="1">
      <c r="B11" s="16"/>
      <c r="C11" s="8"/>
    </row>
    <row r="12" spans="1:6" ht="15">
      <c r="D12" s="11" t="s">
        <v>11</v>
      </c>
    </row>
    <row r="13" spans="1:6">
      <c r="C13" s="12" t="s">
        <v>8</v>
      </c>
      <c r="D13" s="6">
        <f>EXP(B6-C6/($C$10+D6))</f>
        <v>17.502524589885851</v>
      </c>
      <c r="E13" s="17"/>
      <c r="F13" s="18" t="s">
        <v>12</v>
      </c>
    </row>
    <row r="14" spans="1:6">
      <c r="C14" s="12" t="s">
        <v>9</v>
      </c>
      <c r="D14" s="6">
        <f t="shared" ref="D14:D15" si="0">EXP(B7-C7/($C$10+D7))</f>
        <v>9.9632936943474899</v>
      </c>
      <c r="E14" s="17"/>
    </row>
    <row r="15" spans="1:6">
      <c r="C15" s="12" t="s">
        <v>10</v>
      </c>
      <c r="D15" s="6">
        <f t="shared" si="0"/>
        <v>11.574649754023508</v>
      </c>
      <c r="E15" s="17"/>
    </row>
  </sheetData>
  <pageMargins left="0.7" right="0.7" top="0.75" bottom="0.75" header="0.3" footer="0.3"/>
  <pageSetup orientation="portrait" horizontalDpi="1200" verticalDpi="1200" r:id="rId1"/>
  <drawing r:id="rId2"/>
  <legacyDrawing r:id="rId3"/>
  <oleObjects>
    <oleObject progId="Equation.DSMT4" shapeId="2052" r:id="rId4"/>
    <oleObject progId="Equation.DSMT4" shapeId="2054" r:id="rId5"/>
    <oleObject progId="Equation.DSMT4" shapeId="2056" r:id="rId6"/>
    <oleObject progId="Equation.DSMT4" shapeId="2057" r:id="rId7"/>
    <oleObject progId="Equation.DSMT4" shapeId="2059" r:id="rId8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4:H80"/>
  <sheetViews>
    <sheetView showGridLines="0" topLeftCell="A41" zoomScale="115" zoomScaleNormal="115" workbookViewId="0">
      <selection activeCell="D7" sqref="D7"/>
    </sheetView>
  </sheetViews>
  <sheetFormatPr baseColWidth="10" defaultRowHeight="12.75"/>
  <cols>
    <col min="1" max="1" width="8" style="3" bestFit="1" customWidth="1"/>
    <col min="2" max="2" width="15.5703125" style="3" bestFit="1" customWidth="1"/>
    <col min="3" max="3" width="12.5703125" style="3" bestFit="1" customWidth="1"/>
    <col min="4" max="5" width="11.5703125" style="3" bestFit="1" customWidth="1"/>
    <col min="6" max="6" width="19" style="3" customWidth="1"/>
    <col min="7" max="8" width="11.5703125" style="3" bestFit="1" customWidth="1"/>
    <col min="9" max="16384" width="11.42578125" style="3"/>
  </cols>
  <sheetData>
    <row r="4" spans="3:6" customFormat="1" ht="15">
      <c r="C4" s="55"/>
      <c r="D4" s="55"/>
      <c r="E4" s="55"/>
      <c r="F4" s="55"/>
    </row>
    <row r="5" spans="3:6" customFormat="1" ht="15">
      <c r="C5" s="55"/>
      <c r="D5" s="55"/>
      <c r="E5" s="55"/>
      <c r="F5" s="55"/>
    </row>
    <row r="6" spans="3:6" customFormat="1" ht="15">
      <c r="C6" s="55"/>
      <c r="D6" s="55"/>
      <c r="E6" s="55"/>
      <c r="F6" s="55"/>
    </row>
    <row r="7" spans="3:6" customFormat="1" ht="15">
      <c r="C7" s="55"/>
      <c r="D7" s="55"/>
      <c r="E7" s="55"/>
      <c r="F7" s="55"/>
    </row>
    <row r="8" spans="3:6" customFormat="1" ht="15">
      <c r="C8" s="55"/>
      <c r="D8" s="55"/>
      <c r="E8" s="55"/>
      <c r="F8" s="55"/>
    </row>
    <row r="9" spans="3:6" customFormat="1" ht="15">
      <c r="C9" s="55"/>
      <c r="D9" s="55"/>
      <c r="E9" s="55"/>
      <c r="F9" s="55"/>
    </row>
    <row r="10" spans="3:6" customFormat="1" ht="15">
      <c r="C10" s="55"/>
      <c r="D10" s="55"/>
      <c r="E10" s="55"/>
      <c r="F10" s="55"/>
    </row>
    <row r="11" spans="3:6" customFormat="1" ht="15">
      <c r="C11" s="55"/>
      <c r="D11" s="55"/>
      <c r="E11" s="55"/>
      <c r="F11" s="55"/>
    </row>
    <row r="12" spans="3:6" customFormat="1" ht="21">
      <c r="C12" s="57" t="s">
        <v>38</v>
      </c>
      <c r="D12" s="57" t="s">
        <v>39</v>
      </c>
      <c r="E12" s="57" t="s">
        <v>40</v>
      </c>
      <c r="F12" s="57" t="s">
        <v>27</v>
      </c>
    </row>
    <row r="13" spans="3:6" customFormat="1" ht="15">
      <c r="C13" s="56">
        <v>1</v>
      </c>
      <c r="D13" s="58">
        <v>1</v>
      </c>
      <c r="E13" s="59">
        <f>1/SIN(D13)</f>
        <v>1.1883951057781212</v>
      </c>
      <c r="F13" s="59">
        <f>(E13-D13)^2</f>
        <v>3.5492715881149495E-2</v>
      </c>
    </row>
    <row r="14" spans="3:6" customFormat="1" ht="15">
      <c r="C14" s="56">
        <v>2</v>
      </c>
      <c r="D14" s="59">
        <f>E13</f>
        <v>1.1883951057781212</v>
      </c>
      <c r="E14" s="59">
        <f>1/SIN(D14)</f>
        <v>1.0778518403108819</v>
      </c>
      <c r="F14" s="59">
        <f>(E14-D14)^2</f>
        <v>1.2219813540160555E-2</v>
      </c>
    </row>
    <row r="15" spans="3:6" customFormat="1" ht="15">
      <c r="C15" s="56">
        <v>3</v>
      </c>
      <c r="D15" s="59">
        <f t="shared" ref="D15:D25" si="0">E14</f>
        <v>1.0778518403108819</v>
      </c>
      <c r="E15" s="59">
        <f t="shared" ref="E15:E25" si="1">1/SIN(D15)</f>
        <v>1.1351468567940126</v>
      </c>
      <c r="F15" s="59">
        <f t="shared" ref="F15:F22" si="2">(E15-D15)^2</f>
        <v>3.2827189138022227E-3</v>
      </c>
    </row>
    <row r="16" spans="3:6" customFormat="1" ht="15">
      <c r="C16" s="56">
        <v>4</v>
      </c>
      <c r="D16" s="59">
        <f t="shared" si="0"/>
        <v>1.1351468567940126</v>
      </c>
      <c r="E16" s="59">
        <f t="shared" si="1"/>
        <v>1.1030269559075008</v>
      </c>
      <c r="F16" s="59">
        <f t="shared" si="2"/>
        <v>1.0316880329593442E-3</v>
      </c>
    </row>
    <row r="17" spans="3:6" customFormat="1" ht="15">
      <c r="C17" s="56">
        <v>5</v>
      </c>
      <c r="D17" s="59">
        <f t="shared" si="0"/>
        <v>1.1030269559075008</v>
      </c>
      <c r="E17" s="59">
        <f t="shared" si="1"/>
        <v>1.1203524119236152</v>
      </c>
      <c r="F17" s="59">
        <f t="shared" si="2"/>
        <v>3.0017142616631671E-4</v>
      </c>
    </row>
    <row r="18" spans="3:6" customFormat="1" ht="15">
      <c r="C18" s="56">
        <v>6</v>
      </c>
      <c r="D18" s="59">
        <f t="shared" si="0"/>
        <v>1.1203524119236152</v>
      </c>
      <c r="E18" s="59">
        <f t="shared" si="1"/>
        <v>1.1107977106836571</v>
      </c>
      <c r="F18" s="59">
        <f t="shared" si="2"/>
        <v>9.1292315784858067E-5</v>
      </c>
    </row>
    <row r="19" spans="3:6" customFormat="1" ht="15">
      <c r="C19" s="56">
        <v>7</v>
      </c>
      <c r="D19" s="59">
        <f t="shared" si="0"/>
        <v>1.1107977106836571</v>
      </c>
      <c r="E19" s="59">
        <f t="shared" si="1"/>
        <v>1.1160052754910808</v>
      </c>
      <c r="F19" s="59">
        <f t="shared" si="2"/>
        <v>2.7118731223517643E-5</v>
      </c>
    </row>
    <row r="20" spans="3:6" customFormat="1" ht="15">
      <c r="C20" s="56">
        <v>8</v>
      </c>
      <c r="D20" s="59">
        <f t="shared" si="0"/>
        <v>1.1160052754910808</v>
      </c>
      <c r="E20" s="59">
        <f t="shared" si="1"/>
        <v>1.1131483783947718</v>
      </c>
      <c r="F20" s="59">
        <f t="shared" si="2"/>
        <v>8.1618610188987134E-6</v>
      </c>
    </row>
    <row r="21" spans="3:6" customFormat="1" ht="15">
      <c r="C21" s="56">
        <v>9</v>
      </c>
      <c r="D21" s="59">
        <f t="shared" si="0"/>
        <v>1.1131483783947718</v>
      </c>
      <c r="E21" s="59">
        <f t="shared" si="1"/>
        <v>1.114710130039281</v>
      </c>
      <c r="F21" s="59">
        <f t="shared" si="2"/>
        <v>2.439068199127265E-6</v>
      </c>
    </row>
    <row r="22" spans="3:6" customFormat="1" ht="15">
      <c r="C22" s="56">
        <v>10</v>
      </c>
      <c r="D22" s="59">
        <f t="shared" si="0"/>
        <v>1.114710130039281</v>
      </c>
      <c r="E22" s="59">
        <f t="shared" si="1"/>
        <v>1.1138547136877777</v>
      </c>
      <c r="F22" s="59">
        <f t="shared" si="2"/>
        <v>7.317371344192587E-7</v>
      </c>
    </row>
    <row r="23" spans="3:6" customFormat="1" ht="15">
      <c r="C23" s="56">
        <v>11</v>
      </c>
      <c r="D23" s="59">
        <f>E22</f>
        <v>1.1138547136877777</v>
      </c>
      <c r="E23" s="59">
        <f>1/SIN(D23)</f>
        <v>1.1143227505245576</v>
      </c>
      <c r="F23" s="59">
        <f>(E23-D23)^2</f>
        <v>2.1905848058301304E-7</v>
      </c>
    </row>
    <row r="24" spans="3:6" customFormat="1" ht="15">
      <c r="C24" s="56">
        <v>12</v>
      </c>
      <c r="D24" s="59">
        <f t="shared" si="0"/>
        <v>1.1143227505245576</v>
      </c>
      <c r="E24" s="59">
        <f t="shared" si="1"/>
        <v>1.1140665167666113</v>
      </c>
      <c r="F24" s="59">
        <f t="shared" ref="F24:F25" si="3">(E24-D24)^2</f>
        <v>6.5655738711317363E-8</v>
      </c>
    </row>
    <row r="25" spans="3:6" customFormat="1" ht="15">
      <c r="C25" s="56">
        <v>13</v>
      </c>
      <c r="D25" s="59">
        <f t="shared" si="0"/>
        <v>1.1140665167666113</v>
      </c>
      <c r="E25" s="59">
        <f t="shared" si="1"/>
        <v>1.114206750931189</v>
      </c>
      <c r="F25" s="59">
        <f t="shared" si="3"/>
        <v>1.9665620914821484E-8</v>
      </c>
    </row>
    <row r="26" spans="3:6" customFormat="1" ht="15">
      <c r="C26" s="55"/>
      <c r="D26" s="55"/>
      <c r="E26" s="55"/>
      <c r="F26" s="55"/>
    </row>
    <row r="27" spans="3:6" customFormat="1" ht="15">
      <c r="C27" s="55"/>
      <c r="D27" s="55"/>
      <c r="E27" s="55"/>
      <c r="F27" s="55"/>
    </row>
    <row r="28" spans="3:6" customFormat="1" ht="15">
      <c r="C28" s="55"/>
      <c r="D28" s="55"/>
      <c r="E28" s="55"/>
      <c r="F28" s="55"/>
    </row>
    <row r="29" spans="3:6" customFormat="1" ht="15">
      <c r="C29" s="55"/>
      <c r="D29" s="3"/>
      <c r="E29" s="3"/>
      <c r="F29" s="55"/>
    </row>
    <row r="30" spans="3:6" customFormat="1" ht="15">
      <c r="C30" s="55"/>
      <c r="D30" s="3"/>
      <c r="E30" s="3"/>
      <c r="F30" s="55"/>
    </row>
    <row r="31" spans="3:6" customFormat="1" ht="15">
      <c r="C31" s="55"/>
      <c r="D31" s="55"/>
      <c r="E31" s="55"/>
      <c r="F31" s="55"/>
    </row>
    <row r="32" spans="3:6" customFormat="1" ht="15">
      <c r="C32" s="55"/>
      <c r="D32" s="55"/>
      <c r="E32" s="55"/>
      <c r="F32" s="55"/>
    </row>
    <row r="33" spans="1:8" customFormat="1" ht="21">
      <c r="C33" s="55"/>
      <c r="D33" s="55"/>
      <c r="E33" s="55"/>
      <c r="F33" s="55"/>
      <c r="G33" s="57" t="s">
        <v>39</v>
      </c>
      <c r="H33" s="57" t="s">
        <v>40</v>
      </c>
    </row>
    <row r="34" spans="1:8" customFormat="1" ht="15">
      <c r="C34" s="55"/>
      <c r="D34" s="55"/>
      <c r="E34" s="55"/>
      <c r="F34" s="55"/>
      <c r="G34" s="58">
        <f ca="1">H34</f>
        <v>1.1141571408719302</v>
      </c>
      <c r="H34" s="59">
        <f ca="1">1/SIN(G34)</f>
        <v>1.11415714087193</v>
      </c>
    </row>
    <row r="35" spans="1:8" customFormat="1" ht="15">
      <c r="C35" s="55"/>
      <c r="D35" s="55"/>
      <c r="E35" s="55"/>
      <c r="F35" s="55"/>
    </row>
    <row r="36" spans="1:8" customFormat="1" ht="15">
      <c r="C36" s="55"/>
      <c r="D36" s="55"/>
      <c r="E36" s="55"/>
      <c r="F36" s="55"/>
    </row>
    <row r="37" spans="1:8" customFormat="1" ht="15">
      <c r="C37" s="55"/>
      <c r="D37" s="55"/>
      <c r="E37" s="55"/>
      <c r="F37" s="55"/>
    </row>
    <row r="38" spans="1:8" customFormat="1" ht="15">
      <c r="C38" s="55"/>
      <c r="D38" s="55"/>
      <c r="E38" s="55"/>
      <c r="F38" s="55"/>
    </row>
    <row r="39" spans="1:8" customFormat="1" ht="15">
      <c r="C39" s="55"/>
      <c r="D39" s="55"/>
      <c r="E39" s="55"/>
      <c r="F39" s="55"/>
    </row>
    <row r="40" spans="1:8" customFormat="1" ht="15">
      <c r="C40" s="55"/>
      <c r="D40" s="55"/>
      <c r="E40" s="55"/>
      <c r="F40" s="55"/>
    </row>
    <row r="43" spans="1:8" customFormat="1" ht="15"/>
    <row r="44" spans="1:8" customFormat="1" ht="15"/>
    <row r="45" spans="1:8" customFormat="1" ht="15"/>
    <row r="46" spans="1:8" s="48" customFormat="1" ht="14.25">
      <c r="A46" s="1" t="s">
        <v>31</v>
      </c>
      <c r="B46" s="46">
        <f>10^(-4)</f>
        <v>1E-4</v>
      </c>
      <c r="C46" s="47"/>
      <c r="D46" s="4" t="s">
        <v>32</v>
      </c>
      <c r="E46" s="46">
        <f>10^5</f>
        <v>100000</v>
      </c>
    </row>
    <row r="49" spans="2:6" ht="16.5" customHeight="1">
      <c r="E49" s="35" t="s">
        <v>25</v>
      </c>
      <c r="F49" s="32" t="s">
        <v>26</v>
      </c>
    </row>
    <row r="50" spans="2:6" ht="15" customHeight="1">
      <c r="B50" s="34" t="s">
        <v>22</v>
      </c>
      <c r="C50" s="32">
        <v>0.01</v>
      </c>
      <c r="E50" s="34" t="s">
        <v>22</v>
      </c>
      <c r="F50" s="32">
        <v>7.0000000000000007E-2</v>
      </c>
    </row>
    <row r="51" spans="2:6" ht="16.5" customHeight="1">
      <c r="B51" s="34" t="s">
        <v>23</v>
      </c>
      <c r="C51" s="33">
        <f>1/SQRT(C50)</f>
        <v>10</v>
      </c>
      <c r="E51" s="34" t="s">
        <v>23</v>
      </c>
      <c r="F51" s="33">
        <f>IF(F49="Iterar",F52,1/SQRT(F50))</f>
        <v>3.7796447300922718</v>
      </c>
    </row>
    <row r="52" spans="2:6" ht="15">
      <c r="B52" s="34" t="s">
        <v>24</v>
      </c>
      <c r="C52" s="33">
        <f>-0.86*LN($B$46/3.7+2.51/$E$46*C51)</f>
        <v>7.0415013173506225</v>
      </c>
      <c r="E52" s="34" t="s">
        <v>24</v>
      </c>
      <c r="F52" s="33">
        <f>-0.86*LN($B$46/3.7+2.51/$E$46*F51)</f>
        <v>7.7506136344618213</v>
      </c>
    </row>
    <row r="53" spans="2:6">
      <c r="B53" s="34" t="s">
        <v>27</v>
      </c>
      <c r="C53" s="33">
        <f>ABS(C51-C52)</f>
        <v>2.9584986826493775</v>
      </c>
      <c r="E53" s="34" t="s">
        <v>27</v>
      </c>
      <c r="F53" s="33">
        <f>ABS(F51-F52)</f>
        <v>3.9709689043695495</v>
      </c>
    </row>
    <row r="54" spans="2:6">
      <c r="B54" s="34" t="s">
        <v>21</v>
      </c>
      <c r="C54" s="33">
        <f>(1/C52)^2</f>
        <v>2.0168308242343273E-2</v>
      </c>
      <c r="E54" s="34" t="s">
        <v>21</v>
      </c>
      <c r="F54" s="33">
        <f>(1/F52)^2</f>
        <v>1.6646687392721179E-2</v>
      </c>
    </row>
    <row r="60" spans="2:6" s="48" customFormat="1"/>
    <row r="61" spans="2:6" s="48" customFormat="1"/>
    <row r="62" spans="2:6" customFormat="1" ht="15"/>
    <row r="63" spans="2:6" customFormat="1" ht="15"/>
    <row r="64" spans="2:6" customFormat="1" ht="15"/>
    <row r="65" spans="1:8" customFormat="1" ht="15"/>
    <row r="66" spans="1:8" customFormat="1" ht="15"/>
    <row r="67" spans="1:8" customFormat="1" ht="15"/>
    <row r="68" spans="1:8" customFormat="1" ht="15"/>
    <row r="69" spans="1:8" customFormat="1" ht="15"/>
    <row r="70" spans="1:8" customFormat="1" ht="15"/>
    <row r="71" spans="1:8" customFormat="1" ht="15"/>
    <row r="72" spans="1:8" customFormat="1" ht="15">
      <c r="A72" s="3"/>
      <c r="B72" s="3"/>
      <c r="C72" s="3"/>
      <c r="D72" s="3"/>
      <c r="E72" s="3"/>
      <c r="F72" s="3"/>
      <c r="G72" s="3"/>
      <c r="H72" s="3"/>
    </row>
    <row r="73" spans="1:8" customFormat="1" ht="15">
      <c r="A73" s="3"/>
      <c r="B73" s="3"/>
      <c r="C73" s="3"/>
      <c r="D73" s="3"/>
      <c r="E73" s="3"/>
      <c r="F73" s="3"/>
      <c r="G73" s="3"/>
      <c r="H73" s="3"/>
    </row>
    <row r="74" spans="1:8" customFormat="1" ht="15">
      <c r="F74" s="3"/>
      <c r="G74" s="3"/>
    </row>
    <row r="75" spans="1:8" customFormat="1" ht="15"/>
    <row r="76" spans="1:8" customFormat="1" ht="15"/>
    <row r="77" spans="1:8" customFormat="1" ht="15"/>
    <row r="78" spans="1:8" s="40" customFormat="1" ht="15">
      <c r="A78"/>
      <c r="B78"/>
      <c r="C78"/>
      <c r="D78"/>
      <c r="E78"/>
      <c r="F78"/>
      <c r="G78"/>
      <c r="H78"/>
    </row>
    <row r="79" spans="1:8" customFormat="1" ht="20.25">
      <c r="C79" s="31"/>
    </row>
    <row r="80" spans="1:8" customFormat="1" ht="20.25">
      <c r="A80" s="36"/>
      <c r="B80" s="37"/>
      <c r="C80" s="38"/>
      <c r="D80" s="39"/>
      <c r="E80" s="37"/>
      <c r="F80" s="40"/>
      <c r="G80" s="40"/>
      <c r="H80" s="40"/>
    </row>
  </sheetData>
  <pageMargins left="0.75" right="0.75" top="1" bottom="1" header="0" footer="0"/>
  <pageSetup paperSize="9" orientation="portrait" r:id="rId1"/>
  <headerFooter alignWithMargins="0"/>
  <drawing r:id="rId2"/>
  <legacyDrawing r:id="rId3"/>
  <oleObjects>
    <oleObject progId="Equation.DSMT4" shapeId="6151" r:id="rId4"/>
    <oleObject progId="Equation.DSMT4" shapeId="6168" r:id="rId5"/>
    <oleObject progId="Equation.DSMT4" shapeId="6169" r:id="rId6"/>
    <oleObject progId="Equation.DSMT4" shapeId="6170" r:id="rId7"/>
    <oleObject progId="Equation.DSMT4" shapeId="6175" r:id="rId8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B8:I23"/>
  <sheetViews>
    <sheetView showGridLines="0" topLeftCell="A13" zoomScale="130" zoomScaleNormal="130" workbookViewId="0">
      <selection activeCell="G16" sqref="G16"/>
    </sheetView>
  </sheetViews>
  <sheetFormatPr baseColWidth="10" defaultRowHeight="12.75"/>
  <cols>
    <col min="1" max="1" width="8" style="3" bestFit="1" customWidth="1"/>
    <col min="2" max="2" width="15.5703125" style="3" bestFit="1" customWidth="1"/>
    <col min="3" max="3" width="12.5703125" style="3" bestFit="1" customWidth="1"/>
    <col min="4" max="5" width="11.5703125" style="3" bestFit="1" customWidth="1"/>
    <col min="6" max="6" width="19" style="3" customWidth="1"/>
    <col min="7" max="7" width="11.5703125" style="3" bestFit="1" customWidth="1"/>
    <col min="8" max="8" width="19.28515625" style="3" bestFit="1" customWidth="1"/>
    <col min="9" max="16384" width="11.42578125" style="3"/>
  </cols>
  <sheetData>
    <row r="8" spans="2:8" ht="9" customHeight="1"/>
    <row r="9" spans="2:8" ht="14.25">
      <c r="B9" s="21"/>
      <c r="C9" s="1" t="s">
        <v>14</v>
      </c>
      <c r="D9" s="1" t="s">
        <v>15</v>
      </c>
      <c r="E9" s="1" t="s">
        <v>5</v>
      </c>
      <c r="F9" s="1" t="s">
        <v>6</v>
      </c>
      <c r="G9" s="1" t="s">
        <v>7</v>
      </c>
      <c r="H9" s="1" t="s">
        <v>16</v>
      </c>
    </row>
    <row r="10" spans="2:8">
      <c r="B10" s="22" t="s">
        <v>17</v>
      </c>
      <c r="C10" s="2">
        <v>61.32</v>
      </c>
      <c r="D10" s="2">
        <v>513.91999999999996</v>
      </c>
      <c r="E10" s="2">
        <v>-8.6858699999999995</v>
      </c>
      <c r="F10" s="2">
        <v>1.17831</v>
      </c>
      <c r="G10" s="2">
        <v>-4.8761999999999999</v>
      </c>
      <c r="H10" s="2">
        <v>1.5880000000000001</v>
      </c>
    </row>
    <row r="11" spans="2:8" s="54" customFormat="1">
      <c r="B11" s="44"/>
      <c r="C11" s="45"/>
      <c r="D11" s="45"/>
      <c r="E11" s="45"/>
      <c r="F11" s="45"/>
      <c r="G11" s="45"/>
      <c r="H11" s="45"/>
    </row>
    <row r="12" spans="2:8" s="54" customFormat="1">
      <c r="B12" s="44"/>
      <c r="C12" s="45"/>
      <c r="D12" s="45"/>
      <c r="E12" s="45"/>
      <c r="F12" s="45"/>
      <c r="G12" s="45"/>
      <c r="H12" s="45"/>
    </row>
    <row r="13" spans="2:8">
      <c r="B13" s="23"/>
      <c r="C13" s="23"/>
      <c r="D13" s="23"/>
      <c r="E13" s="23"/>
      <c r="F13" s="23"/>
      <c r="G13" s="23"/>
      <c r="H13" s="23"/>
    </row>
    <row r="14" spans="2:8">
      <c r="B14" s="1" t="s">
        <v>0</v>
      </c>
      <c r="C14" s="29">
        <v>369.72399116221749</v>
      </c>
      <c r="D14" s="23"/>
      <c r="E14" s="23"/>
      <c r="F14" s="23"/>
      <c r="G14" s="23"/>
    </row>
    <row r="15" spans="2:8" ht="14.25">
      <c r="B15" s="1" t="s">
        <v>18</v>
      </c>
      <c r="C15" s="24">
        <f>C14/D10</f>
        <v>0.7194193476848878</v>
      </c>
      <c r="D15" s="23"/>
      <c r="E15" s="23"/>
      <c r="F15" s="23"/>
      <c r="G15" s="23"/>
      <c r="H15" s="49" t="s">
        <v>33</v>
      </c>
    </row>
    <row r="16" spans="2:8">
      <c r="B16" s="25" t="s">
        <v>19</v>
      </c>
      <c r="C16" s="24">
        <f>1-C15</f>
        <v>0.2805806523151122</v>
      </c>
      <c r="D16" s="23"/>
      <c r="E16" s="26"/>
      <c r="F16" s="27"/>
      <c r="G16" s="23"/>
      <c r="H16" s="50" t="s">
        <v>34</v>
      </c>
    </row>
    <row r="17" spans="2:9">
      <c r="B17" s="26"/>
      <c r="C17" s="27"/>
      <c r="D17" s="23"/>
      <c r="E17" s="26"/>
      <c r="F17" s="27"/>
      <c r="G17" s="23"/>
      <c r="H17" s="51" t="s">
        <v>35</v>
      </c>
    </row>
    <row r="18" spans="2:9" ht="15.75">
      <c r="B18" s="52" t="s">
        <v>36</v>
      </c>
      <c r="C18" s="29">
        <v>2</v>
      </c>
      <c r="D18" s="23"/>
      <c r="E18" s="26"/>
      <c r="F18" s="27"/>
      <c r="G18" s="23"/>
      <c r="I18" s="20"/>
    </row>
    <row r="19" spans="2:9" ht="15.75">
      <c r="B19" s="52" t="s">
        <v>37</v>
      </c>
      <c r="C19" s="28">
        <f>C10*EXP((E10*C16+F10*C16^1.5+G10*C16^2.5+H10*C16^5)/C15)</f>
        <v>2.0000000623178948</v>
      </c>
      <c r="D19" s="23"/>
      <c r="E19" s="26"/>
      <c r="F19" s="27"/>
      <c r="G19" s="23"/>
      <c r="H19" s="23"/>
    </row>
    <row r="20" spans="2:9">
      <c r="B20" s="53" t="s">
        <v>20</v>
      </c>
      <c r="C20" s="28">
        <f>C19-C18</f>
        <v>6.2317894844454713E-8</v>
      </c>
      <c r="D20" s="23"/>
      <c r="E20" s="26"/>
      <c r="F20" s="27"/>
      <c r="G20" s="23"/>
      <c r="H20" s="23"/>
    </row>
    <row r="21" spans="2:9">
      <c r="B21" s="44"/>
      <c r="C21" s="7"/>
      <c r="D21" s="23"/>
      <c r="E21" s="26"/>
      <c r="F21" s="27"/>
      <c r="G21" s="23"/>
      <c r="H21" s="23"/>
    </row>
    <row r="22" spans="2:9">
      <c r="B22" s="44"/>
      <c r="C22" s="7"/>
      <c r="D22" s="23"/>
      <c r="E22" s="26"/>
      <c r="F22" s="27"/>
      <c r="G22" s="23"/>
      <c r="H22" s="23"/>
    </row>
    <row r="23" spans="2:9">
      <c r="B23" s="44"/>
      <c r="C23" s="45"/>
      <c r="D23" s="23"/>
      <c r="E23" s="26"/>
      <c r="F23" s="27"/>
      <c r="G23" s="23"/>
      <c r="H23" s="23"/>
    </row>
  </sheetData>
  <pageMargins left="0.75" right="0.75" top="1" bottom="1" header="0" footer="0"/>
  <pageSetup paperSize="9" orientation="portrait" r:id="rId1"/>
  <headerFooter alignWithMargins="0"/>
  <drawing r:id="rId2"/>
  <legacyDrawing r:id="rId3"/>
  <oleObjects>
    <oleObject progId="Equation.DSMT4" shapeId="5121" r:id="rId4"/>
    <oleObject progId="Equation.DSMT4" shapeId="5122" r:id="rId5"/>
    <oleObject progId="Equation.DSMT4" shapeId="5124" r:id="rId6"/>
    <oleObject progId="Equation.DSMT4" shapeId="5125" r:id="rId7"/>
    <oleObject progId="Equation.DSMT4" shapeId="5126" r:id="rId8"/>
    <oleObject progId="Equation.DSMT4" shapeId="5144" r:id="rId9"/>
    <oleObject progId="Equation.DSMT4" shapeId="5146" r:id="rId10"/>
    <oleObject progId="Equation.DSMT4" shapeId="5148" r:id="rId11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 codeName="Hoja3"/>
  <dimension ref="A5:H30"/>
  <sheetViews>
    <sheetView showGridLines="0" tabSelected="1" zoomScale="130" zoomScaleNormal="130" workbookViewId="0">
      <selection activeCell="J10" sqref="J10"/>
    </sheetView>
  </sheetViews>
  <sheetFormatPr baseColWidth="10" defaultRowHeight="12.75"/>
  <cols>
    <col min="1" max="1" width="8" style="3" bestFit="1" customWidth="1"/>
    <col min="2" max="2" width="15.5703125" style="3" bestFit="1" customWidth="1"/>
    <col min="3" max="3" width="12.5703125" style="3" bestFit="1" customWidth="1"/>
    <col min="4" max="5" width="11.5703125" style="3" bestFit="1" customWidth="1"/>
    <col min="6" max="6" width="19" style="3" customWidth="1"/>
    <col min="7" max="8" width="11.5703125" style="3" bestFit="1" customWidth="1"/>
    <col min="9" max="16384" width="11.42578125" style="3"/>
  </cols>
  <sheetData>
    <row r="5" s="48" customFormat="1"/>
    <row r="6" s="48" customFormat="1"/>
    <row r="7" customFormat="1" ht="15"/>
    <row r="8" customFormat="1" ht="15"/>
    <row r="9" customFormat="1" ht="15"/>
    <row r="10" customFormat="1" ht="15"/>
    <row r="11" customFormat="1" ht="15"/>
    <row r="12" customFormat="1" ht="15"/>
    <row r="13" customFormat="1" ht="15"/>
    <row r="14" customFormat="1" ht="15"/>
    <row r="15" customFormat="1" ht="15"/>
    <row r="16" customFormat="1" ht="15"/>
    <row r="17" spans="1:8" customFormat="1" ht="15">
      <c r="A17" s="3"/>
      <c r="B17" s="3"/>
      <c r="C17" s="3"/>
      <c r="D17" s="3"/>
      <c r="E17" s="3"/>
      <c r="F17" s="3"/>
      <c r="G17" s="3"/>
      <c r="H17" s="3"/>
    </row>
    <row r="18" spans="1:8" customFormat="1" ht="15">
      <c r="A18" s="3"/>
      <c r="B18" s="3"/>
      <c r="C18" s="3"/>
      <c r="D18" s="3"/>
      <c r="E18" s="3"/>
      <c r="F18" s="3"/>
      <c r="G18" s="3"/>
      <c r="H18" s="3"/>
    </row>
    <row r="19" spans="1:8" customFormat="1" ht="15">
      <c r="F19" s="3"/>
      <c r="G19" s="3"/>
    </row>
    <row r="20" spans="1:8" customFormat="1" ht="15"/>
    <row r="21" spans="1:8" customFormat="1" ht="15"/>
    <row r="22" spans="1:8" customFormat="1" ht="15"/>
    <row r="23" spans="1:8" s="40" customFormat="1" ht="15">
      <c r="A23"/>
      <c r="B23"/>
      <c r="C23"/>
      <c r="D23"/>
      <c r="E23"/>
      <c r="F23"/>
      <c r="G23"/>
      <c r="H23"/>
    </row>
    <row r="24" spans="1:8" customFormat="1" ht="20.25">
      <c r="C24" s="31"/>
    </row>
    <row r="25" spans="1:8" customFormat="1" ht="20.25">
      <c r="A25" s="36"/>
      <c r="B25" s="37"/>
      <c r="C25" s="38"/>
      <c r="D25" s="39"/>
      <c r="E25" s="37"/>
      <c r="F25" s="40"/>
      <c r="G25" s="40"/>
      <c r="H25" s="40"/>
    </row>
    <row r="26" spans="1:8" customFormat="1" ht="15">
      <c r="A26" s="1" t="s">
        <v>31</v>
      </c>
      <c r="B26" s="46">
        <f>10^(-4)</f>
        <v>1E-4</v>
      </c>
    </row>
    <row r="27" spans="1:8" customFormat="1" ht="15"/>
    <row r="28" spans="1:8" customFormat="1" ht="15">
      <c r="C28" s="41" t="s">
        <v>21</v>
      </c>
      <c r="D28" s="42">
        <v>1.8850247523650412E-2</v>
      </c>
      <c r="F28" s="41" t="s">
        <v>28</v>
      </c>
      <c r="G28" s="43">
        <f>SQRT(1/D28)+0.86*LN($B$26/3.7+2.51/D29/SQRT(D28))</f>
        <v>-1.0849216991459798E-7</v>
      </c>
    </row>
    <row r="29" spans="1:8" ht="15">
      <c r="A29"/>
      <c r="B29"/>
      <c r="C29" s="41" t="s">
        <v>29</v>
      </c>
      <c r="D29" s="42">
        <v>100007.30352269176</v>
      </c>
      <c r="E29"/>
      <c r="F29" s="41" t="s">
        <v>30</v>
      </c>
      <c r="G29" s="43">
        <f>10^5+10^2*B26+10^6*B26^2+1/SQRT(D28)-D29</f>
        <v>-1.0512303560972214E-7</v>
      </c>
      <c r="H29"/>
    </row>
    <row r="30" spans="1:8" ht="15">
      <c r="A30"/>
      <c r="B30"/>
      <c r="C30"/>
      <c r="D30"/>
      <c r="E30"/>
      <c r="F30"/>
      <c r="G30"/>
      <c r="H30"/>
    </row>
  </sheetData>
  <pageMargins left="0.75" right="0.75" top="1" bottom="1" header="0" footer="0"/>
  <pageSetup paperSize="9" orientation="portrait" r:id="rId1"/>
  <headerFooter alignWithMargins="0"/>
  <drawing r:id="rId2"/>
  <legacyDrawing r:id="rId3"/>
  <oleObjects>
    <oleObject progId="Equation.DSMT4" shapeId="3103" r:id="rId4"/>
    <oleObject progId="Equation.DSMT4" shapeId="3105" r:id="rId5"/>
    <oleObject progId="Equation.DSMT4" shapeId="3107" r:id="rId6"/>
    <oleObject progId="Equation.DSMT4" shapeId="3109" r:id="rId7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Presentación</vt:lpstr>
      <vt:lpstr>Nomenclatura</vt:lpstr>
      <vt:lpstr>Operaciones</vt:lpstr>
      <vt:lpstr>Iteraciones</vt:lpstr>
      <vt:lpstr>Solver</vt:lpstr>
      <vt:lpstr>SistemaEcuacionesNoLineales</vt:lpstr>
    </vt:vector>
  </TitlesOfParts>
  <Company>JLLC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JLLC</dc:creator>
  <cp:lastModifiedBy>JLLC</cp:lastModifiedBy>
  <dcterms:created xsi:type="dcterms:W3CDTF">2020-07-28T15:44:45Z</dcterms:created>
  <dcterms:modified xsi:type="dcterms:W3CDTF">2020-08-03T14:14:35Z</dcterms:modified>
</cp:coreProperties>
</file>